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946" activeTab="0"/>
  </bookViews>
  <sheets>
    <sheet name="Skoleliste" sheetId="1" r:id="rId1"/>
    <sheet name="Aflyste lekt. efter antal" sheetId="2" r:id="rId2"/>
    <sheet name="Aflysninger på u.v.type" sheetId="3" r:id="rId3"/>
    <sheet name="Årsagsford på aflysn" sheetId="4" r:id="rId4"/>
    <sheet name="andel aflyste lektioner" sheetId="5" r:id="rId5"/>
    <sheet name="Div. Oplistninger" sheetId="6" r:id="rId6"/>
  </sheets>
  <definedNames>
    <definedName name="FLETKLASSE">'Div. Oplistninger'!$B$4:$E$15</definedName>
    <definedName name="_xlnm.Print_Titles" localSheetId="0">'Skoleliste'!$1:$5</definedName>
  </definedNames>
  <calcPr fullCalcOnLoad="1"/>
</workbook>
</file>

<file path=xl/sharedStrings.xml><?xml version="1.0" encoding="utf-8"?>
<sst xmlns="http://schemas.openxmlformats.org/spreadsheetml/2006/main" count="171" uniqueCount="127">
  <si>
    <t>per_lektioner</t>
  </si>
  <si>
    <t>Klasse</t>
  </si>
  <si>
    <t>Aflyste lektioner</t>
  </si>
  <si>
    <t>Bh.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</si>
  <si>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</si>
  <si>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</si>
  <si>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</si>
  <si>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</si>
  <si>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</si>
  <si>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</si>
  <si>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</si>
  <si>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</si>
  <si>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</si>
  <si>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</si>
  <si>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 alt</t>
  </si>
  <si>
    <t>Aflys % *)</t>
  </si>
  <si>
    <t>Aflys % er beregnet på baggrund af den udmeldte ressource</t>
  </si>
  <si>
    <t>for skoleåret 2004/2005 og under forudsætning af der i perioden</t>
  </si>
  <si>
    <t>Antal Skoler</t>
  </si>
  <si>
    <t xml:space="preserve">    6 -   10 aflyste lektioner</t>
  </si>
  <si>
    <t xml:space="preserve">  11 -   20 aflyste lektioner</t>
  </si>
  <si>
    <t xml:space="preserve">  21 -   35 aflyste lektioner</t>
  </si>
  <si>
    <t xml:space="preserve">  36 -   50 aflyste lektioner</t>
  </si>
  <si>
    <t xml:space="preserve">  51 - 100 aflyste lektioner</t>
  </si>
  <si>
    <t>Ingen aflyste lektioner</t>
  </si>
  <si>
    <t xml:space="preserve">    1 -     5 aflyste lektioner</t>
  </si>
  <si>
    <t>i %</t>
  </si>
  <si>
    <t>Den Classenske Legatskole</t>
  </si>
  <si>
    <t>Sølvgades Skole</t>
  </si>
  <si>
    <t>Nyboder Skole</t>
  </si>
  <si>
    <t>Øster Farimagsgades Skole</t>
  </si>
  <si>
    <t>Christianshavns Skole</t>
  </si>
  <si>
    <t>Sjællandsgades Skole</t>
  </si>
  <si>
    <t>Stevnsgades Skole</t>
  </si>
  <si>
    <t>Randersgades Skole</t>
  </si>
  <si>
    <t>Vibenshus Skole</t>
  </si>
  <si>
    <t>Langelinieskolen</t>
  </si>
  <si>
    <t>Heibergskolen</t>
  </si>
  <si>
    <t>Sortedamskolen</t>
  </si>
  <si>
    <t>Strandvejsskolen</t>
  </si>
  <si>
    <t>Kildevældsskolen</t>
  </si>
  <si>
    <t>Hellig Kors Skole</t>
  </si>
  <si>
    <t>Blågårdskolen</t>
  </si>
  <si>
    <t>Jagtvejens Skole</t>
  </si>
  <si>
    <t>Havremarkens Skole</t>
  </si>
  <si>
    <t>Hillerødgades Skole</t>
  </si>
  <si>
    <t>Heimdalsgades Overbygn.skole</t>
  </si>
  <si>
    <t>Klostervængets Skole</t>
  </si>
  <si>
    <t>Rådmandsgades Skole</t>
  </si>
  <si>
    <t>Holbergskolen</t>
  </si>
  <si>
    <t>Lundehusskolen</t>
  </si>
  <si>
    <t>Bispebjerg Skole</t>
  </si>
  <si>
    <t>Grundtvigskolen</t>
  </si>
  <si>
    <t>Frederikssundsvejens Skole</t>
  </si>
  <si>
    <t>Grøndalsvængets Skole</t>
  </si>
  <si>
    <t>Tingbjerg Skole</t>
  </si>
  <si>
    <t>Voldparkens Skole</t>
  </si>
  <si>
    <t>Husum Skole</t>
  </si>
  <si>
    <t>Korsager Skole</t>
  </si>
  <si>
    <t>Hyltebjerg Skole</t>
  </si>
  <si>
    <t>Vanløse Skole</t>
  </si>
  <si>
    <t>Kirkebjerg Skole</t>
  </si>
  <si>
    <t>Katrinedals Skole</t>
  </si>
  <si>
    <t>Oehlenschlægersgades Skole</t>
  </si>
  <si>
    <t>Matthæusgades Skole</t>
  </si>
  <si>
    <t>Enghave Plads Skole</t>
  </si>
  <si>
    <t>Vesterbro Ny Skole</t>
  </si>
  <si>
    <t>Valby Skole</t>
  </si>
  <si>
    <t>Ålholm Skole</t>
  </si>
  <si>
    <t>Hanssted Skole</t>
  </si>
  <si>
    <t>Lykkebo Skole</t>
  </si>
  <si>
    <t>Kirsebærhavens Skole</t>
  </si>
  <si>
    <t>Vigerslev Alles Skole</t>
  </si>
  <si>
    <t>Bavnehøj Skole</t>
  </si>
  <si>
    <t>Ellebjerg Skole</t>
  </si>
  <si>
    <t>Sundpark Skole</t>
  </si>
  <si>
    <t>Østrigsgades Skole</t>
  </si>
  <si>
    <t>Sønderbro Skole</t>
  </si>
  <si>
    <t>Skolen på Islands Brygge</t>
  </si>
  <si>
    <t>Peder Lykke Skolen</t>
  </si>
  <si>
    <t>Dyvekeskolen</t>
  </si>
  <si>
    <t>Højdevangens Skole</t>
  </si>
  <si>
    <t>Amager Fælled Skole</t>
  </si>
  <si>
    <t>Gerbrandskolen</t>
  </si>
  <si>
    <t>Sundbyøster Skole</t>
  </si>
  <si>
    <t>Skolen ved Sundet</t>
  </si>
  <si>
    <t>Bellahøj Skole</t>
  </si>
  <si>
    <t>Brønshøj Skole</t>
  </si>
  <si>
    <t>Rødkilde Skole</t>
  </si>
  <si>
    <t>Utterslev Skole</t>
  </si>
  <si>
    <t>Skt. Annæ Gymnasium</t>
  </si>
  <si>
    <t>Skolenavn</t>
  </si>
  <si>
    <t>0,01-0,25% aflyste lektioner</t>
  </si>
  <si>
    <t>0,26-0,50% aflyste lektioner</t>
  </si>
  <si>
    <t>0,51-0,75% aflyste lektioner</t>
  </si>
  <si>
    <t>0,76-1,00% aflyste lektioner</t>
  </si>
  <si>
    <t>1,01-1,25% aflyste lektioner</t>
  </si>
  <si>
    <t>1,26-1,50% aflyste lektioner</t>
  </si>
  <si>
    <t>September 2005</t>
  </si>
  <si>
    <t>undervises i 22 skoledage ud af året samlede 199 skoledage.</t>
  </si>
  <si>
    <t>1,51-1,75 %aflyste lektioner</t>
  </si>
  <si>
    <t>1,76-2,00%aflyste lektioner</t>
  </si>
  <si>
    <t>Mere end 2,00% aflyste lektioner</t>
  </si>
  <si>
    <t>for skoleåret 2005/2006 og under forudsætning af der i perioden</t>
  </si>
  <si>
    <t>Lektioner</t>
  </si>
  <si>
    <t>Kortvarigt sygdom</t>
  </si>
  <si>
    <t>Langtidssygdom</t>
  </si>
  <si>
    <t>Planlagt fravær</t>
  </si>
  <si>
    <t>Spec. Undervisning</t>
  </si>
  <si>
    <t>Normalundervisning</t>
  </si>
  <si>
    <t>Spec.undervisning</t>
  </si>
  <si>
    <t>Procent</t>
  </si>
  <si>
    <t xml:space="preserve"> Årsager til aflysninger              </t>
  </si>
  <si>
    <t>Aflyste Lektioner Normalklasser 0. - 10.klasse</t>
  </si>
  <si>
    <t>Normalklasser</t>
  </si>
  <si>
    <t>Pr. Lektioner</t>
  </si>
  <si>
    <t>Pr. lektioner</t>
  </si>
  <si>
    <t>Aflys i %</t>
  </si>
  <si>
    <t>% andel samlede aflyste lek</t>
  </si>
  <si>
    <t>Aflyste lektioner i normalkl. og spec.undervisning</t>
  </si>
  <si>
    <t>Aflyste Lektioner i normalklasser og spec.undervisning</t>
  </si>
  <si>
    <t>Normalkl. og spec.undervisning</t>
  </si>
  <si>
    <t>Normalklasse inkl. spec. undervisning</t>
  </si>
  <si>
    <t>Aflyste Lektioner Normalklasser og spec.undervisning</t>
  </si>
  <si>
    <t>Antal aflysninger fordelt på normalklasser og spec.undervisning</t>
  </si>
  <si>
    <t>Aflysningsprocenten er beregnet på baggrund af den udmeldte ressource</t>
  </si>
  <si>
    <t>undervises i 22 skoledage (i september måned) ud af årets samlede 199 skoledage.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</si>
</sst>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MS Sans Serif"/>
      <family val="0"/>
    </font>
    <font>
      <b/>
      <sz val="11"/>
      <name val="Arial"/>
      <family val="0"/>
    </font>
    <font>
      <b/>
      <sz val="10"/>
      <name val="Arial"/>
      <family val="0"/>
    </font>
    <font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 quotePrefix="1">
      <alignment/>
    </xf>
    <xf numFmtId="2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 quotePrefix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2" fontId="0" fillId="0" borderId="3" xfId="0" applyNumberFormat="1" applyBorder="1" applyAlignment="1">
      <alignment/>
    </xf>
    <xf numFmtId="4" fontId="0" fillId="0" borderId="0" xfId="0" applyNumberFormat="1" applyFill="1" applyBorder="1" applyAlignment="1" quotePrefix="1">
      <alignment/>
    </xf>
    <xf numFmtId="4" fontId="0" fillId="0" borderId="0" xfId="0" applyNumberFormat="1" applyFill="1" applyBorder="1" applyAlignment="1">
      <alignment/>
    </xf>
    <xf numFmtId="17" fontId="1" fillId="0" borderId="0" xfId="0" applyNumberFormat="1" applyFont="1" applyFill="1" applyBorder="1" applyAlignment="1" quotePrefix="1">
      <alignment horizontal="center"/>
    </xf>
    <xf numFmtId="172" fontId="0" fillId="0" borderId="0" xfId="15" applyNumberFormat="1" applyAlignment="1">
      <alignment/>
    </xf>
    <xf numFmtId="173" fontId="1" fillId="0" borderId="3" xfId="15" applyNumberFormat="1" applyFont="1" applyBorder="1" applyAlignment="1">
      <alignment/>
    </xf>
    <xf numFmtId="173" fontId="1" fillId="0" borderId="3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left"/>
    </xf>
    <xf numFmtId="2" fontId="0" fillId="0" borderId="3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5" xfId="0" applyNumberFormat="1" applyFill="1" applyBorder="1" applyAlignment="1">
      <alignment wrapText="1"/>
    </xf>
    <xf numFmtId="2" fontId="0" fillId="0" borderId="6" xfId="0" applyNumberFormat="1" applyFill="1" applyBorder="1" applyAlignment="1">
      <alignment/>
    </xf>
    <xf numFmtId="0" fontId="0" fillId="0" borderId="5" xfId="0" applyNumberFormat="1" applyFill="1" applyBorder="1" applyAlignment="1" quotePrefix="1">
      <alignment/>
    </xf>
    <xf numFmtId="0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NumberFormat="1" applyBorder="1" applyAlignment="1" quotePrefix="1">
      <alignment/>
    </xf>
    <xf numFmtId="4" fontId="0" fillId="0" borderId="0" xfId="0" applyNumberFormat="1" applyBorder="1" applyAlignment="1" quotePrefix="1">
      <alignment/>
    </xf>
    <xf numFmtId="4" fontId="0" fillId="0" borderId="6" xfId="0" applyNumberFormat="1" applyBorder="1" applyAlignment="1">
      <alignment/>
    </xf>
    <xf numFmtId="0" fontId="0" fillId="0" borderId="0" xfId="0" applyAlignment="1">
      <alignment wrapText="1"/>
    </xf>
    <xf numFmtId="0" fontId="1" fillId="0" borderId="7" xfId="0" applyNumberFormat="1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7" xfId="0" applyNumberFormat="1" applyFill="1" applyBorder="1" applyAlignment="1" quotePrefix="1">
      <alignment horizontal="left"/>
    </xf>
    <xf numFmtId="4" fontId="0" fillId="0" borderId="8" xfId="0" applyNumberFormat="1" applyBorder="1" applyAlignment="1">
      <alignment/>
    </xf>
    <xf numFmtId="0" fontId="0" fillId="0" borderId="7" xfId="0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7" fontId="6" fillId="0" borderId="1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Aflyste lektioner i normalklasser og spec.undervisning 
September 2005 
Skoler fordelt efter antallet af aflyste lektioner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Ingen aflyste lektioner = 7 skoler 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0,01-0,25% aflyste lektioner = 6 skoler 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0,26-0,50% aflyste lektioner =  9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0,51-0,75% aflyste lektioner = 7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0,76-1,00% aflyste lektioner = 8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1,01-1,25% aflyste lektioner = 9 skoler 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1,26-1,50% aflyste lektioner = 5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1,51-1,75 %aflyste lektione = 1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1,76-2,00%aflyste lektioner = 3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Mere end 2,00% aflyste lektioner = 9 skoler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'Div. Oplistninger'!$B$44:$B$53</c:f>
              <c:strCache>
                <c:ptCount val="10"/>
                <c:pt idx="0">
                  <c:v>Ingen aflyste lektioner</c:v>
                </c:pt>
                <c:pt idx="1">
                  <c:v>0,01-0,25% aflyste lektioner</c:v>
                </c:pt>
                <c:pt idx="2">
                  <c:v>0,26-0,50% aflyste lektioner</c:v>
                </c:pt>
                <c:pt idx="3">
                  <c:v>0,51-0,75% aflyste lektioner</c:v>
                </c:pt>
                <c:pt idx="4">
                  <c:v>0,76-1,00% aflyste lektioner</c:v>
                </c:pt>
                <c:pt idx="5">
                  <c:v>1,01-1,25% aflyste lektioner</c:v>
                </c:pt>
                <c:pt idx="6">
                  <c:v>1,26-1,50% aflyste lektioner</c:v>
                </c:pt>
                <c:pt idx="7">
                  <c:v>1,51-1,75 %aflyste lektioner</c:v>
                </c:pt>
                <c:pt idx="8">
                  <c:v>1,76-2,00%aflyste lektioner</c:v>
                </c:pt>
                <c:pt idx="9">
                  <c:v>Mere end 2,00% aflyste lektioner</c:v>
                </c:pt>
              </c:strCache>
            </c:strRef>
          </c:cat>
          <c:val>
            <c:numRef>
              <c:f>'Div. Oplistninger'!$C$44:$C$53</c:f>
              <c:numCache>
                <c:ptCount val="10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Antal aflysninger fordelt på normalklasser og spec.undervisning 
September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'Div. Oplistninger'!$B$68</c:f>
              <c:strCache>
                <c:ptCount val="1"/>
                <c:pt idx="0">
                  <c:v>Antal aflysninger fordelt på normalklasser og spec.undervisning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Normalundervisning
531 lektioner
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Spec.undervisning
1.129 lektioner 
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'Div. Oplistninger'!$B$70:$B$71</c:f>
              <c:strCache>
                <c:ptCount val="2"/>
                <c:pt idx="0">
                  <c:v>Normalundervisning</c:v>
                </c:pt>
                <c:pt idx="1">
                  <c:v>Spec.undervisning</c:v>
                </c:pt>
              </c:strCache>
            </c:strRef>
          </c:cat>
          <c:val>
            <c:numRef>
              <c:f>'Div. Oplistninger'!$C$70:$C$71</c:f>
              <c:numCache>
                <c:ptCount val="2"/>
                <c:pt idx="0">
                  <c:v>531</c:v>
                </c:pt>
                <c:pt idx="1">
                  <c:v>1129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Fordeling af årsager til aflysninger 
September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'Div. Oplistninger'!$C$60</c:f>
              <c:strCache>
                <c:ptCount val="1"/>
                <c:pt idx="0">
                  <c:v>Lektioner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Kortvarigt sygdom; 705 lektioner = 42%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Langtidssygdom; 69 lektioner = 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Planlagt fravær; 886 lektioner = 54%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'Div. Oplistninger'!$B$61:$B$63</c:f>
              <c:strCache>
                <c:ptCount val="3"/>
                <c:pt idx="0">
                  <c:v>Kortvarigt sygdom</c:v>
                </c:pt>
                <c:pt idx="1">
                  <c:v>Langtidssygdom</c:v>
                </c:pt>
                <c:pt idx="2">
                  <c:v>Planlagt fravær</c:v>
                </c:pt>
              </c:strCache>
            </c:strRef>
          </c:cat>
          <c:val>
            <c:numRef>
              <c:f>'Div. Oplistninger'!$C$61:$C$63</c:f>
              <c:numCache>
                <c:ptCount val="3"/>
                <c:pt idx="0">
                  <c:v>705</c:v>
                </c:pt>
                <c:pt idx="1">
                  <c:v>69</c:v>
                </c:pt>
                <c:pt idx="2">
                  <c:v>886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Aflyste lektioner i normalklasser og spec.undervisning 
September 2005 
Skoler fordelt efter andel af aflyste lektioner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'Div. Oplistninger'!$B$29:$B$35</c:f>
              <c:strCache>
                <c:ptCount val="7"/>
                <c:pt idx="0">
                  <c:v>Ingen aflyste lektioner</c:v>
                </c:pt>
                <c:pt idx="1">
                  <c:v>    1 -     5 aflyste lektioner</c:v>
                </c:pt>
                <c:pt idx="2">
                  <c:v>    6 -   10 aflyste lektioner</c:v>
                </c:pt>
                <c:pt idx="3">
                  <c:v>  11 -   20 aflyste lektioner</c:v>
                </c:pt>
                <c:pt idx="4">
                  <c:v>  21 -   35 aflyste lektioner</c:v>
                </c:pt>
                <c:pt idx="5">
                  <c:v>  36 -   50 aflyste lektioner</c:v>
                </c:pt>
                <c:pt idx="6">
                  <c:v>  51 - 100 aflyste lektioner</c:v>
                </c:pt>
              </c:strCache>
            </c:strRef>
          </c:cat>
          <c:val>
            <c:numRef>
              <c:f>'Div. Oplistninger'!$C$29:$C$35</c:f>
              <c:numCach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55">
      <selection activeCell="F78" sqref="F78"/>
    </sheetView>
  </sheetViews>
  <sheetFormatPr defaultColWidth="9.140625" defaultRowHeight="12.75"/>
  <cols>
    <col min="1" max="1" width="30.57421875" style="0" customWidth="1"/>
    <col min="2" max="2" width="9.57421875" style="0" customWidth="1"/>
    <col min="3" max="3" width="11.28125" style="54" customWidth="1"/>
    <col min="4" max="4" width="7.28125" style="1" customWidth="1"/>
    <col min="5" max="5" width="9.8515625" style="0" customWidth="1"/>
    <col min="6" max="6" width="11.421875" style="0" customWidth="1"/>
    <col min="7" max="7" width="7.28125" style="0" customWidth="1"/>
    <col min="8" max="8" width="9.57421875" style="0" customWidth="1"/>
    <col min="9" max="9" width="10.421875" style="0" customWidth="1"/>
    <col min="10" max="10" width="7.00390625" style="0" customWidth="1"/>
  </cols>
  <sheetData>
    <row r="1" spans="1:10" ht="15.75">
      <c r="A1" s="88" t="s">
        <v>120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6.5" thickBot="1">
      <c r="A2" s="89" t="s">
        <v>98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65" customFormat="1" ht="27" customHeight="1">
      <c r="A3" s="87"/>
      <c r="B3" s="91" t="s">
        <v>122</v>
      </c>
      <c r="C3" s="91"/>
      <c r="D3" s="94"/>
      <c r="E3" s="90" t="s">
        <v>114</v>
      </c>
      <c r="F3" s="91"/>
      <c r="G3" s="94"/>
      <c r="H3" s="90" t="s">
        <v>110</v>
      </c>
      <c r="I3" s="91"/>
      <c r="J3" s="92"/>
    </row>
    <row r="4" spans="1:10" s="65" customFormat="1" ht="29.25" customHeight="1" thickBot="1">
      <c r="A4" s="84" t="s">
        <v>91</v>
      </c>
      <c r="B4" s="79" t="s">
        <v>2</v>
      </c>
      <c r="C4" s="80" t="s">
        <v>116</v>
      </c>
      <c r="D4" s="81" t="s">
        <v>15</v>
      </c>
      <c r="E4" s="82" t="s">
        <v>2</v>
      </c>
      <c r="F4" s="79" t="s">
        <v>116</v>
      </c>
      <c r="G4" s="81" t="s">
        <v>15</v>
      </c>
      <c r="H4" s="82" t="s">
        <v>2</v>
      </c>
      <c r="I4" s="79" t="s">
        <v>116</v>
      </c>
      <c r="J4" s="83" t="s">
        <v>15</v>
      </c>
    </row>
    <row r="5" spans="1:10" ht="12.75">
      <c r="A5" s="66"/>
      <c r="B5" s="55"/>
      <c r="C5" s="36"/>
      <c r="D5" s="56"/>
      <c r="E5" s="60"/>
      <c r="F5" s="29"/>
      <c r="G5" s="61"/>
      <c r="H5" s="60"/>
      <c r="I5" s="29"/>
      <c r="J5" s="67"/>
    </row>
    <row r="6" spans="1:12" ht="12.75">
      <c r="A6" s="68" t="s">
        <v>82</v>
      </c>
      <c r="B6" s="57">
        <v>36</v>
      </c>
      <c r="C6" s="36">
        <v>3555.94</v>
      </c>
      <c r="D6" s="56">
        <f aca="true" t="shared" si="0" ref="D6:D37">B6/C6%</f>
        <v>1.0123905352733735</v>
      </c>
      <c r="E6" s="62">
        <v>4</v>
      </c>
      <c r="F6" s="63">
        <v>3090.6196984924627</v>
      </c>
      <c r="G6" s="64">
        <f>E6/F6%</f>
        <v>0.1294238822703134</v>
      </c>
      <c r="H6" s="62">
        <v>32</v>
      </c>
      <c r="I6" s="63">
        <v>465.31658291457285</v>
      </c>
      <c r="J6" s="69">
        <f>H6/I6%</f>
        <v>6.8770383809585525</v>
      </c>
      <c r="K6" s="54"/>
      <c r="L6" s="54"/>
    </row>
    <row r="7" spans="1:12" ht="12.75">
      <c r="A7" s="68" t="s">
        <v>73</v>
      </c>
      <c r="B7" s="57">
        <v>22</v>
      </c>
      <c r="C7" s="36">
        <v>2211.98</v>
      </c>
      <c r="D7" s="56">
        <f t="shared" si="0"/>
        <v>0.9945840378303601</v>
      </c>
      <c r="E7" s="62">
        <v>18</v>
      </c>
      <c r="F7" s="63">
        <v>1877.0068341708543</v>
      </c>
      <c r="G7" s="64">
        <f aca="true" t="shared" si="1" ref="G7:G69">E7/F7%</f>
        <v>0.9589735994728696</v>
      </c>
      <c r="H7" s="62">
        <v>4</v>
      </c>
      <c r="I7" s="63">
        <v>334.9748743718593</v>
      </c>
      <c r="J7" s="69">
        <f aca="true" t="shared" si="2" ref="J7:J69">H7/I7%</f>
        <v>1.1941194119411942</v>
      </c>
      <c r="K7" s="54"/>
      <c r="L7" s="54"/>
    </row>
    <row r="8" spans="1:12" ht="12.75">
      <c r="A8" s="68" t="s">
        <v>86</v>
      </c>
      <c r="B8" s="57">
        <v>35</v>
      </c>
      <c r="C8" s="36">
        <v>2892.56</v>
      </c>
      <c r="D8" s="56">
        <f t="shared" si="0"/>
        <v>1.2100008297148548</v>
      </c>
      <c r="E8" s="62">
        <v>27</v>
      </c>
      <c r="F8" s="63">
        <v>2582.3644221105533</v>
      </c>
      <c r="G8" s="64">
        <f t="shared" si="1"/>
        <v>1.0455534381136276</v>
      </c>
      <c r="H8" s="62">
        <v>8</v>
      </c>
      <c r="I8" s="63">
        <v>310.2</v>
      </c>
      <c r="J8" s="69">
        <f t="shared" si="2"/>
        <v>2.5789813023855577</v>
      </c>
      <c r="K8" s="54"/>
      <c r="L8" s="54"/>
    </row>
    <row r="9" spans="1:12" ht="12.75">
      <c r="A9" s="68" t="s">
        <v>51</v>
      </c>
      <c r="B9" s="57">
        <v>20</v>
      </c>
      <c r="C9" s="36">
        <v>1439.48</v>
      </c>
      <c r="D9" s="56">
        <f t="shared" si="0"/>
        <v>1.3893906132770166</v>
      </c>
      <c r="E9" s="62">
        <v>14</v>
      </c>
      <c r="F9" s="63">
        <v>1221.6821105527636</v>
      </c>
      <c r="G9" s="64">
        <f t="shared" si="1"/>
        <v>1.1459609565425777</v>
      </c>
      <c r="H9" s="62">
        <v>6</v>
      </c>
      <c r="I9" s="63">
        <v>217.8</v>
      </c>
      <c r="J9" s="69">
        <f t="shared" si="2"/>
        <v>2.7548209366391188</v>
      </c>
      <c r="K9" s="54"/>
      <c r="L9" s="54"/>
    </row>
    <row r="10" spans="1:12" ht="12.75">
      <c r="A10" s="68" t="s">
        <v>42</v>
      </c>
      <c r="B10" s="57">
        <v>8</v>
      </c>
      <c r="C10" s="36">
        <v>1875.41</v>
      </c>
      <c r="D10" s="56">
        <f t="shared" si="0"/>
        <v>0.4265733892855429</v>
      </c>
      <c r="E10" s="62">
        <v>8</v>
      </c>
      <c r="F10" s="63">
        <v>1690.6115577889448</v>
      </c>
      <c r="G10" s="64">
        <f t="shared" si="1"/>
        <v>0.4732015443253415</v>
      </c>
      <c r="H10" s="62">
        <v>0</v>
      </c>
      <c r="I10" s="63">
        <v>184.8</v>
      </c>
      <c r="J10" s="69">
        <f t="shared" si="2"/>
        <v>0</v>
      </c>
      <c r="K10" s="54"/>
      <c r="L10" s="54"/>
    </row>
    <row r="11" spans="1:12" ht="12.75">
      <c r="A11" s="68" t="s">
        <v>87</v>
      </c>
      <c r="B11" s="57">
        <v>41</v>
      </c>
      <c r="C11" s="36">
        <v>3575.72</v>
      </c>
      <c r="D11" s="56">
        <f t="shared" si="0"/>
        <v>1.1466222187419597</v>
      </c>
      <c r="E11" s="62">
        <v>27</v>
      </c>
      <c r="F11" s="63">
        <v>3199.520804020101</v>
      </c>
      <c r="G11" s="64">
        <f t="shared" si="1"/>
        <v>0.8438763694261753</v>
      </c>
      <c r="H11" s="62">
        <v>14</v>
      </c>
      <c r="I11" s="63">
        <v>376.2</v>
      </c>
      <c r="J11" s="69">
        <f t="shared" si="2"/>
        <v>3.721424774056353</v>
      </c>
      <c r="K11" s="54"/>
      <c r="L11" s="54"/>
    </row>
    <row r="12" spans="1:12" ht="12.75">
      <c r="A12" s="68" t="s">
        <v>31</v>
      </c>
      <c r="B12" s="57">
        <v>29</v>
      </c>
      <c r="C12" s="36">
        <v>2987.44</v>
      </c>
      <c r="D12" s="56">
        <f t="shared" si="0"/>
        <v>0.9707307929196904</v>
      </c>
      <c r="E12" s="62">
        <v>1</v>
      </c>
      <c r="F12" s="63">
        <v>2697.037487437186</v>
      </c>
      <c r="G12" s="64">
        <f t="shared" si="1"/>
        <v>0.03707771970756821</v>
      </c>
      <c r="H12" s="62">
        <v>28</v>
      </c>
      <c r="I12" s="63">
        <v>290.4</v>
      </c>
      <c r="J12" s="69">
        <f t="shared" si="2"/>
        <v>9.641873278236915</v>
      </c>
      <c r="K12" s="54"/>
      <c r="L12" s="54"/>
    </row>
    <row r="13" spans="1:12" ht="12.75">
      <c r="A13" s="68" t="s">
        <v>27</v>
      </c>
      <c r="B13" s="57">
        <v>5</v>
      </c>
      <c r="C13" s="36">
        <v>1830.81</v>
      </c>
      <c r="D13" s="56">
        <f t="shared" si="0"/>
        <v>0.2731031619884095</v>
      </c>
      <c r="E13" s="62">
        <v>2</v>
      </c>
      <c r="F13" s="63">
        <v>1649.196281407035</v>
      </c>
      <c r="G13" s="64">
        <f t="shared" si="1"/>
        <v>0.12127119267414742</v>
      </c>
      <c r="H13" s="62">
        <v>3</v>
      </c>
      <c r="I13" s="63">
        <v>181.61608040201006</v>
      </c>
      <c r="J13" s="69">
        <f t="shared" si="2"/>
        <v>1.6518361112955708</v>
      </c>
      <c r="K13" s="54"/>
      <c r="L13" s="54"/>
    </row>
    <row r="14" spans="1:12" ht="12.75">
      <c r="A14" s="68" t="s">
        <v>80</v>
      </c>
      <c r="B14" s="57">
        <v>51</v>
      </c>
      <c r="C14" s="36">
        <v>3822.43</v>
      </c>
      <c r="D14" s="56">
        <f t="shared" si="0"/>
        <v>1.3342297962291003</v>
      </c>
      <c r="E14" s="62">
        <v>2</v>
      </c>
      <c r="F14" s="63">
        <v>2298.730251256282</v>
      </c>
      <c r="G14" s="64">
        <f t="shared" si="1"/>
        <v>0.08700455387955927</v>
      </c>
      <c r="H14" s="62">
        <v>49</v>
      </c>
      <c r="I14" s="63">
        <v>1523.7045226130654</v>
      </c>
      <c r="J14" s="69">
        <f t="shared" si="2"/>
        <v>3.2158465944544044</v>
      </c>
      <c r="K14" s="54"/>
      <c r="L14" s="54"/>
    </row>
    <row r="15" spans="1:12" ht="12.75">
      <c r="A15" s="68" t="s">
        <v>74</v>
      </c>
      <c r="B15" s="58">
        <v>31</v>
      </c>
      <c r="C15" s="36">
        <v>2343.61</v>
      </c>
      <c r="D15" s="56">
        <f t="shared" si="0"/>
        <v>1.3227456786752063</v>
      </c>
      <c r="E15" s="62">
        <v>8</v>
      </c>
      <c r="F15" s="63">
        <v>2153.2008040201003</v>
      </c>
      <c r="G15" s="64">
        <f t="shared" si="1"/>
        <v>0.37153989470298004</v>
      </c>
      <c r="H15" s="62">
        <v>23</v>
      </c>
      <c r="I15" s="63">
        <v>190.40502512562813</v>
      </c>
      <c r="J15" s="69">
        <f t="shared" si="2"/>
        <v>12.079513124627217</v>
      </c>
      <c r="K15" s="54"/>
      <c r="L15" s="54"/>
    </row>
    <row r="16" spans="1:12" ht="12.75">
      <c r="A16" s="68" t="s">
        <v>65</v>
      </c>
      <c r="B16" s="57">
        <v>5</v>
      </c>
      <c r="C16" s="36">
        <v>1993.24</v>
      </c>
      <c r="D16" s="56">
        <f t="shared" si="0"/>
        <v>0.25084786578635787</v>
      </c>
      <c r="E16" s="62">
        <v>5</v>
      </c>
      <c r="F16" s="63">
        <v>1830.3668341708542</v>
      </c>
      <c r="G16" s="64">
        <f t="shared" si="1"/>
        <v>0.273169285339732</v>
      </c>
      <c r="H16" s="62">
        <v>0</v>
      </c>
      <c r="I16" s="63">
        <v>162.87738693467335</v>
      </c>
      <c r="J16" s="69">
        <f t="shared" si="2"/>
        <v>0</v>
      </c>
      <c r="K16" s="54"/>
      <c r="L16" s="54"/>
    </row>
    <row r="17" spans="1:12" ht="12.75">
      <c r="A17" s="68" t="s">
        <v>53</v>
      </c>
      <c r="B17" s="57">
        <v>25</v>
      </c>
      <c r="C17" s="36">
        <v>2065.56</v>
      </c>
      <c r="D17" s="56">
        <f t="shared" si="0"/>
        <v>1.2103255291543213</v>
      </c>
      <c r="E17" s="62">
        <v>2</v>
      </c>
      <c r="F17" s="63">
        <v>1765.246834170854</v>
      </c>
      <c r="G17" s="64">
        <f t="shared" si="1"/>
        <v>0.11329860285173153</v>
      </c>
      <c r="H17" s="62">
        <v>23</v>
      </c>
      <c r="I17" s="63">
        <v>300.31658291457285</v>
      </c>
      <c r="J17" s="69">
        <f t="shared" si="2"/>
        <v>7.658584743068454</v>
      </c>
      <c r="K17" s="54"/>
      <c r="L17" s="54"/>
    </row>
    <row r="18" spans="1:12" ht="12.75">
      <c r="A18" s="68" t="s">
        <v>83</v>
      </c>
      <c r="B18" s="57">
        <v>35</v>
      </c>
      <c r="C18" s="36">
        <v>3352.26</v>
      </c>
      <c r="D18" s="56">
        <f t="shared" si="0"/>
        <v>1.0440717605436332</v>
      </c>
      <c r="E18" s="62">
        <v>35</v>
      </c>
      <c r="F18" s="63">
        <v>2850.6560804020105</v>
      </c>
      <c r="G18" s="64">
        <f t="shared" si="1"/>
        <v>1.2277875342669946</v>
      </c>
      <c r="H18" s="62">
        <v>0</v>
      </c>
      <c r="I18" s="63">
        <v>501.6</v>
      </c>
      <c r="J18" s="69">
        <f t="shared" si="2"/>
        <v>0</v>
      </c>
      <c r="K18" s="54"/>
      <c r="L18" s="54"/>
    </row>
    <row r="19" spans="1:12" ht="12.75">
      <c r="A19" s="68" t="s">
        <v>52</v>
      </c>
      <c r="B19" s="57">
        <v>58</v>
      </c>
      <c r="C19" s="36">
        <v>2046.2</v>
      </c>
      <c r="D19" s="56">
        <f t="shared" si="0"/>
        <v>2.8345225295670025</v>
      </c>
      <c r="E19" s="62">
        <v>7</v>
      </c>
      <c r="F19" s="63">
        <v>1706.2868341708543</v>
      </c>
      <c r="G19" s="64">
        <f t="shared" si="1"/>
        <v>0.4102475539173664</v>
      </c>
      <c r="H19" s="62">
        <v>51</v>
      </c>
      <c r="I19" s="63">
        <v>339.91658291457287</v>
      </c>
      <c r="J19" s="69">
        <f t="shared" si="2"/>
        <v>15.003681068663019</v>
      </c>
      <c r="K19" s="54"/>
      <c r="L19" s="54"/>
    </row>
    <row r="20" spans="1:12" ht="12.75">
      <c r="A20" s="68" t="s">
        <v>54</v>
      </c>
      <c r="B20" s="57">
        <v>11</v>
      </c>
      <c r="C20" s="36">
        <v>1809.63</v>
      </c>
      <c r="D20" s="56">
        <f t="shared" si="0"/>
        <v>0.6078590651127579</v>
      </c>
      <c r="E20" s="62">
        <v>5</v>
      </c>
      <c r="F20" s="63">
        <v>1657.8315577889448</v>
      </c>
      <c r="G20" s="64">
        <f t="shared" si="1"/>
        <v>0.3015987949142744</v>
      </c>
      <c r="H20" s="62">
        <v>6</v>
      </c>
      <c r="I20" s="63">
        <v>151.8</v>
      </c>
      <c r="J20" s="69">
        <f t="shared" si="2"/>
        <v>3.952569169960474</v>
      </c>
      <c r="K20" s="54"/>
      <c r="L20" s="54"/>
    </row>
    <row r="21" spans="1:12" ht="12.75">
      <c r="A21" s="68" t="s">
        <v>69</v>
      </c>
      <c r="B21" s="57">
        <v>9</v>
      </c>
      <c r="C21" s="36">
        <v>2102.5</v>
      </c>
      <c r="D21" s="56">
        <f t="shared" si="0"/>
        <v>0.42806183115338886</v>
      </c>
      <c r="E21" s="62">
        <v>9</v>
      </c>
      <c r="F21" s="63">
        <v>1928.542110552764</v>
      </c>
      <c r="G21" s="64">
        <f t="shared" si="1"/>
        <v>0.46667376101112956</v>
      </c>
      <c r="H21" s="62">
        <v>0</v>
      </c>
      <c r="I21" s="63">
        <v>173.95477386934672</v>
      </c>
      <c r="J21" s="69">
        <f t="shared" si="2"/>
        <v>0</v>
      </c>
      <c r="K21" s="54"/>
      <c r="L21" s="54"/>
    </row>
    <row r="22" spans="1:12" ht="12.75">
      <c r="A22" s="68" t="s">
        <v>44</v>
      </c>
      <c r="B22" s="57">
        <v>4</v>
      </c>
      <c r="C22" s="36">
        <v>1547.02</v>
      </c>
      <c r="D22" s="56">
        <f t="shared" si="0"/>
        <v>0.2585616216984913</v>
      </c>
      <c r="E22" s="62">
        <v>0</v>
      </c>
      <c r="F22" s="63">
        <v>1391.9057286432162</v>
      </c>
      <c r="G22" s="64">
        <f t="shared" si="1"/>
        <v>0</v>
      </c>
      <c r="H22" s="62">
        <v>4</v>
      </c>
      <c r="I22" s="63">
        <v>155.11658291457286</v>
      </c>
      <c r="J22" s="69">
        <f t="shared" si="2"/>
        <v>2.5787055934586403</v>
      </c>
      <c r="K22" s="54"/>
      <c r="L22" s="54"/>
    </row>
    <row r="23" spans="1:12" ht="12.75">
      <c r="A23" s="68" t="s">
        <v>37</v>
      </c>
      <c r="B23" s="57">
        <v>0</v>
      </c>
      <c r="C23" s="36">
        <v>1601.18</v>
      </c>
      <c r="D23" s="56">
        <f t="shared" si="0"/>
        <v>0</v>
      </c>
      <c r="E23" s="62">
        <v>0</v>
      </c>
      <c r="F23" s="63">
        <v>1389.9810050251253</v>
      </c>
      <c r="G23" s="64">
        <f t="shared" si="1"/>
        <v>0</v>
      </c>
      <c r="H23" s="62">
        <v>0</v>
      </c>
      <c r="I23" s="63">
        <v>211.2</v>
      </c>
      <c r="J23" s="69">
        <f t="shared" si="2"/>
        <v>0</v>
      </c>
      <c r="K23" s="54"/>
      <c r="L23" s="54"/>
    </row>
    <row r="24" spans="1:12" ht="12.75">
      <c r="A24" s="68" t="s">
        <v>46</v>
      </c>
      <c r="B24" s="57">
        <v>0</v>
      </c>
      <c r="C24" s="36">
        <v>1131.02</v>
      </c>
      <c r="D24" s="56">
        <f t="shared" si="0"/>
        <v>0</v>
      </c>
      <c r="E24" s="62">
        <v>0</v>
      </c>
      <c r="F24" s="63">
        <v>959.42</v>
      </c>
      <c r="G24" s="64">
        <f t="shared" si="1"/>
        <v>0</v>
      </c>
      <c r="H24" s="62">
        <v>0</v>
      </c>
      <c r="I24" s="63">
        <v>171.6</v>
      </c>
      <c r="J24" s="69">
        <f t="shared" si="2"/>
        <v>0</v>
      </c>
      <c r="K24" s="54"/>
      <c r="L24" s="54"/>
    </row>
    <row r="25" spans="1:12" ht="12.75">
      <c r="A25" s="68" t="s">
        <v>41</v>
      </c>
      <c r="B25" s="57">
        <v>9</v>
      </c>
      <c r="C25" s="36">
        <v>2228.91</v>
      </c>
      <c r="D25" s="56">
        <f t="shared" si="0"/>
        <v>0.4037848096154623</v>
      </c>
      <c r="E25" s="62">
        <v>9</v>
      </c>
      <c r="F25" s="63">
        <v>1875.7973869346736</v>
      </c>
      <c r="G25" s="64">
        <f t="shared" si="1"/>
        <v>0.4797959557192535</v>
      </c>
      <c r="H25" s="62">
        <v>0</v>
      </c>
      <c r="I25" s="63">
        <v>353.11658291457286</v>
      </c>
      <c r="J25" s="69">
        <f t="shared" si="2"/>
        <v>0</v>
      </c>
      <c r="K25" s="54"/>
      <c r="L25" s="54"/>
    </row>
    <row r="26" spans="1:12" ht="12.75">
      <c r="A26" s="68" t="s">
        <v>45</v>
      </c>
      <c r="B26" s="57">
        <v>0</v>
      </c>
      <c r="C26" s="36">
        <v>1519.78</v>
      </c>
      <c r="D26" s="56">
        <f t="shared" si="0"/>
        <v>0</v>
      </c>
      <c r="E26" s="62">
        <v>0</v>
      </c>
      <c r="F26" s="63">
        <v>1374.5821105527639</v>
      </c>
      <c r="G26" s="64">
        <f t="shared" si="1"/>
        <v>0</v>
      </c>
      <c r="H26" s="62">
        <v>0</v>
      </c>
      <c r="I26" s="63">
        <v>145.2</v>
      </c>
      <c r="J26" s="69">
        <f t="shared" si="2"/>
        <v>0</v>
      </c>
      <c r="K26" s="54"/>
      <c r="L26" s="54"/>
    </row>
    <row r="27" spans="1:12" ht="12.75">
      <c r="A27" s="68" t="s">
        <v>49</v>
      </c>
      <c r="B27" s="57">
        <v>48</v>
      </c>
      <c r="C27" s="36">
        <v>3143.09</v>
      </c>
      <c r="D27" s="56">
        <f t="shared" si="0"/>
        <v>1.5271595786312195</v>
      </c>
      <c r="E27" s="62">
        <v>4</v>
      </c>
      <c r="F27" s="63">
        <v>2846.0902512562816</v>
      </c>
      <c r="G27" s="64">
        <f t="shared" si="1"/>
        <v>0.14054368087007696</v>
      </c>
      <c r="H27" s="62">
        <v>44</v>
      </c>
      <c r="I27" s="63">
        <v>297</v>
      </c>
      <c r="J27" s="69">
        <f t="shared" si="2"/>
        <v>14.814814814814813</v>
      </c>
      <c r="K27" s="54"/>
      <c r="L27" s="54"/>
    </row>
    <row r="28" spans="1:12" ht="12.75">
      <c r="A28" s="68" t="s">
        <v>57</v>
      </c>
      <c r="B28" s="57">
        <v>92</v>
      </c>
      <c r="C28" s="36">
        <v>3219.28</v>
      </c>
      <c r="D28" s="56">
        <f t="shared" si="0"/>
        <v>2.857781864267786</v>
      </c>
      <c r="E28" s="62">
        <v>12</v>
      </c>
      <c r="F28" s="63">
        <v>2892.5666331658294</v>
      </c>
      <c r="G28" s="64">
        <f t="shared" si="1"/>
        <v>0.41485647598950387</v>
      </c>
      <c r="H28" s="62">
        <v>80</v>
      </c>
      <c r="I28" s="63">
        <v>326.7165829145729</v>
      </c>
      <c r="J28" s="69">
        <f t="shared" si="2"/>
        <v>24.48605433074015</v>
      </c>
      <c r="K28" s="54"/>
      <c r="L28" s="54"/>
    </row>
    <row r="29" spans="1:12" ht="12.75">
      <c r="A29" s="68" t="s">
        <v>59</v>
      </c>
      <c r="B29" s="57">
        <v>47</v>
      </c>
      <c r="C29" s="36">
        <v>3360.67</v>
      </c>
      <c r="D29" s="56">
        <f t="shared" si="0"/>
        <v>1.3985306501382164</v>
      </c>
      <c r="E29" s="62">
        <v>1</v>
      </c>
      <c r="F29" s="63">
        <v>3004.2713567839196</v>
      </c>
      <c r="G29" s="64">
        <f t="shared" si="1"/>
        <v>0.03328594128962114</v>
      </c>
      <c r="H29" s="62">
        <v>46</v>
      </c>
      <c r="I29" s="63">
        <v>356.4</v>
      </c>
      <c r="J29" s="69">
        <f t="shared" si="2"/>
        <v>12.906846240179576</v>
      </c>
      <c r="K29" s="54"/>
      <c r="L29" s="54"/>
    </row>
    <row r="30" spans="1:12" ht="12.75">
      <c r="A30" s="68" t="s">
        <v>81</v>
      </c>
      <c r="B30" s="57">
        <v>33</v>
      </c>
      <c r="C30" s="36">
        <v>2964.56</v>
      </c>
      <c r="D30" s="56">
        <f t="shared" si="0"/>
        <v>1.1131500121434548</v>
      </c>
      <c r="E30" s="62">
        <v>13</v>
      </c>
      <c r="F30" s="63">
        <v>2674.160804020101</v>
      </c>
      <c r="G30" s="64">
        <f t="shared" si="1"/>
        <v>0.4861338174000954</v>
      </c>
      <c r="H30" s="62">
        <v>20</v>
      </c>
      <c r="I30" s="63">
        <v>290.4</v>
      </c>
      <c r="J30" s="69">
        <f t="shared" si="2"/>
        <v>6.887052341597796</v>
      </c>
      <c r="K30" s="54"/>
      <c r="L30" s="54"/>
    </row>
    <row r="31" spans="1:12" ht="12.75">
      <c r="A31" s="68" t="s">
        <v>43</v>
      </c>
      <c r="B31" s="57">
        <v>16</v>
      </c>
      <c r="C31" s="36">
        <v>2695.1</v>
      </c>
      <c r="D31" s="56">
        <f t="shared" si="0"/>
        <v>0.5936699936922563</v>
      </c>
      <c r="E31" s="62">
        <v>1</v>
      </c>
      <c r="F31" s="63">
        <v>1039.0268341708543</v>
      </c>
      <c r="G31" s="64">
        <f t="shared" si="1"/>
        <v>0.09624390507661934</v>
      </c>
      <c r="H31" s="62">
        <v>15</v>
      </c>
      <c r="I31" s="63">
        <v>1656.0693467336685</v>
      </c>
      <c r="J31" s="69">
        <f t="shared" si="2"/>
        <v>0.9057591718357144</v>
      </c>
      <c r="K31" s="54"/>
      <c r="L31" s="54"/>
    </row>
    <row r="32" spans="1:12" ht="12.75">
      <c r="A32" s="68" t="s">
        <v>62</v>
      </c>
      <c r="B32" s="57">
        <v>5</v>
      </c>
      <c r="C32" s="36">
        <v>3531.46</v>
      </c>
      <c r="D32" s="56">
        <f t="shared" si="0"/>
        <v>0.14158450046156548</v>
      </c>
      <c r="E32" s="62">
        <v>3</v>
      </c>
      <c r="F32" s="63">
        <v>2848.3455276381906</v>
      </c>
      <c r="G32" s="64">
        <f t="shared" si="1"/>
        <v>0.10532430040141791</v>
      </c>
      <c r="H32" s="62">
        <v>2</v>
      </c>
      <c r="I32" s="63">
        <v>683.1165829145729</v>
      </c>
      <c r="J32" s="69">
        <f t="shared" si="2"/>
        <v>0.2927757940623892</v>
      </c>
      <c r="K32" s="54"/>
      <c r="L32" s="54"/>
    </row>
    <row r="33" spans="1:12" ht="12.75">
      <c r="A33" s="68" t="s">
        <v>40</v>
      </c>
      <c r="B33" s="57">
        <v>2</v>
      </c>
      <c r="C33" s="36">
        <v>3713.79</v>
      </c>
      <c r="D33" s="56">
        <f t="shared" si="0"/>
        <v>0.053853341195921146</v>
      </c>
      <c r="E33" s="62">
        <v>2</v>
      </c>
      <c r="F33" s="63">
        <v>3281.4724623115576</v>
      </c>
      <c r="G33" s="64">
        <f t="shared" si="1"/>
        <v>0.06094824878070579</v>
      </c>
      <c r="H33" s="62">
        <v>0</v>
      </c>
      <c r="I33" s="63">
        <v>432.31658291457285</v>
      </c>
      <c r="J33" s="69">
        <f t="shared" si="2"/>
        <v>0</v>
      </c>
      <c r="K33" s="54"/>
      <c r="L33" s="54"/>
    </row>
    <row r="34" spans="1:12" ht="12.75">
      <c r="A34" s="68" t="s">
        <v>61</v>
      </c>
      <c r="B34" s="57">
        <v>60</v>
      </c>
      <c r="C34" s="36">
        <v>2791.44</v>
      </c>
      <c r="D34" s="56">
        <f t="shared" si="0"/>
        <v>2.1494282520849453</v>
      </c>
      <c r="E34" s="62">
        <v>60</v>
      </c>
      <c r="F34" s="63">
        <v>2504.319698492462</v>
      </c>
      <c r="G34" s="64">
        <f t="shared" si="1"/>
        <v>2.395860242449017</v>
      </c>
      <c r="H34" s="62">
        <v>0</v>
      </c>
      <c r="I34" s="63">
        <v>287.11658291457286</v>
      </c>
      <c r="J34" s="69">
        <f t="shared" si="2"/>
        <v>0</v>
      </c>
      <c r="K34" s="54"/>
      <c r="L34" s="54"/>
    </row>
    <row r="35" spans="1:12" ht="12.75">
      <c r="A35" s="68" t="s">
        <v>71</v>
      </c>
      <c r="B35" s="57">
        <v>10</v>
      </c>
      <c r="C35" s="36">
        <v>4233.38</v>
      </c>
      <c r="D35" s="56">
        <f t="shared" si="0"/>
        <v>0.2362178684644421</v>
      </c>
      <c r="E35" s="62">
        <v>10</v>
      </c>
      <c r="F35" s="63">
        <v>3417.4302512562813</v>
      </c>
      <c r="G35" s="64">
        <f t="shared" si="1"/>
        <v>0.2926175302721658</v>
      </c>
      <c r="H35" s="62">
        <v>0</v>
      </c>
      <c r="I35" s="63">
        <v>815.9457286432161</v>
      </c>
      <c r="J35" s="69">
        <f t="shared" si="2"/>
        <v>0</v>
      </c>
      <c r="K35" s="54"/>
      <c r="L35" s="54"/>
    </row>
    <row r="36" spans="1:12" ht="12.75">
      <c r="A36" s="68" t="s">
        <v>47</v>
      </c>
      <c r="B36" s="57">
        <v>57</v>
      </c>
      <c r="C36" s="36">
        <v>2333.34</v>
      </c>
      <c r="D36" s="56">
        <f t="shared" si="0"/>
        <v>2.4428501632852475</v>
      </c>
      <c r="E36" s="62">
        <v>1</v>
      </c>
      <c r="F36" s="63">
        <v>2016.5410050251255</v>
      </c>
      <c r="G36" s="64">
        <f t="shared" si="1"/>
        <v>0.049589866881360065</v>
      </c>
      <c r="H36" s="62">
        <v>56</v>
      </c>
      <c r="I36" s="63">
        <v>316.8</v>
      </c>
      <c r="J36" s="69">
        <f t="shared" si="2"/>
        <v>17.676767676767675</v>
      </c>
      <c r="K36" s="54"/>
      <c r="L36" s="54"/>
    </row>
    <row r="37" spans="1:12" ht="12.75">
      <c r="A37" s="68" t="s">
        <v>58</v>
      </c>
      <c r="B37" s="57">
        <v>0</v>
      </c>
      <c r="C37" s="36">
        <v>2862.94</v>
      </c>
      <c r="D37" s="56">
        <f t="shared" si="0"/>
        <v>0</v>
      </c>
      <c r="E37" s="62">
        <v>0</v>
      </c>
      <c r="F37" s="63">
        <v>2549.4208040201006</v>
      </c>
      <c r="G37" s="64">
        <f t="shared" si="1"/>
        <v>0</v>
      </c>
      <c r="H37" s="62">
        <v>0</v>
      </c>
      <c r="I37" s="63">
        <v>313.5165829145729</v>
      </c>
      <c r="J37" s="69">
        <f t="shared" si="2"/>
        <v>0</v>
      </c>
      <c r="K37" s="54"/>
      <c r="L37" s="54"/>
    </row>
    <row r="38" spans="1:12" ht="12.75">
      <c r="A38" s="68" t="s">
        <v>36</v>
      </c>
      <c r="B38" s="57">
        <v>48</v>
      </c>
      <c r="C38" s="36">
        <v>2395.64</v>
      </c>
      <c r="D38" s="56">
        <f aca="true" t="shared" si="3" ref="D38:D69">B38/C38%</f>
        <v>2.0036399459017216</v>
      </c>
      <c r="E38" s="62">
        <v>0</v>
      </c>
      <c r="F38" s="63">
        <v>2151.4408040201</v>
      </c>
      <c r="G38" s="64">
        <f t="shared" si="1"/>
        <v>0</v>
      </c>
      <c r="H38" s="62">
        <v>48</v>
      </c>
      <c r="I38" s="63">
        <v>244.2</v>
      </c>
      <c r="J38" s="69">
        <f t="shared" si="2"/>
        <v>19.65601965601966</v>
      </c>
      <c r="K38" s="54"/>
      <c r="L38" s="54"/>
    </row>
    <row r="39" spans="1:12" ht="12.75">
      <c r="A39" s="68" t="s">
        <v>50</v>
      </c>
      <c r="B39" s="57">
        <v>13</v>
      </c>
      <c r="C39" s="36">
        <v>2935.85</v>
      </c>
      <c r="D39" s="56">
        <f t="shared" si="3"/>
        <v>0.4428019142667371</v>
      </c>
      <c r="E39" s="62">
        <v>0</v>
      </c>
      <c r="F39" s="63">
        <v>2638.8502512562814</v>
      </c>
      <c r="G39" s="64">
        <f t="shared" si="1"/>
        <v>0</v>
      </c>
      <c r="H39" s="62">
        <v>13</v>
      </c>
      <c r="I39" s="63">
        <v>297</v>
      </c>
      <c r="J39" s="69">
        <f t="shared" si="2"/>
        <v>4.377104377104377</v>
      </c>
      <c r="K39" s="54"/>
      <c r="L39" s="54"/>
    </row>
    <row r="40" spans="1:12" ht="12.75">
      <c r="A40" s="68" t="s">
        <v>70</v>
      </c>
      <c r="B40" s="57">
        <v>21</v>
      </c>
      <c r="C40" s="36">
        <v>2272.23</v>
      </c>
      <c r="D40" s="56">
        <f t="shared" si="3"/>
        <v>0.9242022154447392</v>
      </c>
      <c r="E40" s="62">
        <v>10</v>
      </c>
      <c r="F40" s="63">
        <v>2099.042110552764</v>
      </c>
      <c r="G40" s="64">
        <f t="shared" si="1"/>
        <v>0.47640778380413673</v>
      </c>
      <c r="H40" s="62">
        <v>11</v>
      </c>
      <c r="I40" s="63">
        <v>173.19195979899496</v>
      </c>
      <c r="J40" s="69">
        <f t="shared" si="2"/>
        <v>6.351334099323376</v>
      </c>
      <c r="K40" s="54"/>
      <c r="L40" s="54"/>
    </row>
    <row r="41" spans="1:12" ht="12.75">
      <c r="A41" s="68" t="s">
        <v>64</v>
      </c>
      <c r="B41" s="57">
        <v>16</v>
      </c>
      <c r="C41" s="36">
        <v>1287.14</v>
      </c>
      <c r="D41" s="56">
        <f t="shared" si="3"/>
        <v>1.2430660223441117</v>
      </c>
      <c r="E41" s="62">
        <v>1</v>
      </c>
      <c r="F41" s="63">
        <v>1184.3915577889445</v>
      </c>
      <c r="G41" s="64">
        <f t="shared" si="1"/>
        <v>0.08443153730906594</v>
      </c>
      <c r="H41" s="62">
        <v>15</v>
      </c>
      <c r="I41" s="63">
        <v>102.74773869346734</v>
      </c>
      <c r="J41" s="69">
        <f t="shared" si="2"/>
        <v>14.598861435530253</v>
      </c>
      <c r="K41" s="54"/>
      <c r="L41" s="54"/>
    </row>
    <row r="42" spans="1:12" ht="12.75">
      <c r="A42" s="68" t="s">
        <v>29</v>
      </c>
      <c r="B42" s="57">
        <v>16</v>
      </c>
      <c r="C42" s="36">
        <v>1834.88</v>
      </c>
      <c r="D42" s="56">
        <f t="shared" si="3"/>
        <v>0.8719916288803627</v>
      </c>
      <c r="E42" s="62">
        <v>8</v>
      </c>
      <c r="F42" s="63">
        <v>1643.4762814070352</v>
      </c>
      <c r="G42" s="64">
        <f t="shared" si="1"/>
        <v>0.48677307305895107</v>
      </c>
      <c r="H42" s="62">
        <v>8</v>
      </c>
      <c r="I42" s="63">
        <v>191.4</v>
      </c>
      <c r="J42" s="69">
        <f t="shared" si="2"/>
        <v>4.179728317659352</v>
      </c>
      <c r="K42" s="54"/>
      <c r="L42" s="54"/>
    </row>
    <row r="43" spans="1:12" ht="12.75">
      <c r="A43" s="68" t="s">
        <v>63</v>
      </c>
      <c r="B43" s="57">
        <v>37</v>
      </c>
      <c r="C43" s="36">
        <v>1746.58</v>
      </c>
      <c r="D43" s="56">
        <f t="shared" si="3"/>
        <v>2.1184257234137576</v>
      </c>
      <c r="E43" s="62">
        <v>1</v>
      </c>
      <c r="F43" s="63">
        <v>1588.5149748743718</v>
      </c>
      <c r="G43" s="64">
        <f t="shared" si="1"/>
        <v>0.0629518774337702</v>
      </c>
      <c r="H43" s="62">
        <v>36</v>
      </c>
      <c r="I43" s="63">
        <v>158.0683417085427</v>
      </c>
      <c r="J43" s="69">
        <f t="shared" si="2"/>
        <v>22.774958989814213</v>
      </c>
      <c r="K43" s="54"/>
      <c r="L43" s="54"/>
    </row>
    <row r="44" spans="1:12" ht="12.75">
      <c r="A44" s="68" t="s">
        <v>79</v>
      </c>
      <c r="B44" s="57">
        <v>28</v>
      </c>
      <c r="C44" s="36">
        <v>3893.16</v>
      </c>
      <c r="D44" s="56">
        <f t="shared" si="3"/>
        <v>0.7192101018196017</v>
      </c>
      <c r="E44" s="62">
        <v>28</v>
      </c>
      <c r="F44" s="63">
        <v>3516.9631155778898</v>
      </c>
      <c r="G44" s="64">
        <f t="shared" si="1"/>
        <v>0.796141417462639</v>
      </c>
      <c r="H44" s="62">
        <v>0</v>
      </c>
      <c r="I44" s="63">
        <v>376.2</v>
      </c>
      <c r="J44" s="69">
        <f t="shared" si="2"/>
        <v>0</v>
      </c>
      <c r="K44" s="54"/>
      <c r="L44" s="54"/>
    </row>
    <row r="45" spans="1:12" ht="12.75">
      <c r="A45" s="68" t="s">
        <v>34</v>
      </c>
      <c r="B45" s="57">
        <v>1</v>
      </c>
      <c r="C45" s="36">
        <v>1895.56</v>
      </c>
      <c r="D45" s="56">
        <f t="shared" si="3"/>
        <v>0.05275485872248834</v>
      </c>
      <c r="E45" s="62">
        <v>0</v>
      </c>
      <c r="F45" s="63">
        <v>1720.6432160804022</v>
      </c>
      <c r="G45" s="64">
        <f t="shared" si="1"/>
        <v>0</v>
      </c>
      <c r="H45" s="62">
        <v>1</v>
      </c>
      <c r="I45" s="63">
        <v>174.91658291457287</v>
      </c>
      <c r="J45" s="69">
        <f t="shared" si="2"/>
        <v>0.5717010836464762</v>
      </c>
      <c r="K45" s="54"/>
      <c r="L45" s="54"/>
    </row>
    <row r="46" spans="1:12" ht="12.75">
      <c r="A46" s="68" t="s">
        <v>88</v>
      </c>
      <c r="B46" s="57">
        <v>46</v>
      </c>
      <c r="C46" s="36">
        <v>3762.1</v>
      </c>
      <c r="D46" s="56">
        <f t="shared" si="3"/>
        <v>1.2227213524361393</v>
      </c>
      <c r="E46" s="62">
        <v>30</v>
      </c>
      <c r="F46" s="63">
        <v>3392.4972864321608</v>
      </c>
      <c r="G46" s="64">
        <f t="shared" si="1"/>
        <v>0.8843043182372168</v>
      </c>
      <c r="H46" s="62">
        <v>16</v>
      </c>
      <c r="I46" s="63">
        <v>369.6</v>
      </c>
      <c r="J46" s="69">
        <f t="shared" si="2"/>
        <v>4.329004329004329</v>
      </c>
      <c r="K46" s="54"/>
      <c r="L46" s="54"/>
    </row>
    <row r="47" spans="1:12" ht="12.75">
      <c r="A47" s="68" t="s">
        <v>48</v>
      </c>
      <c r="B47" s="57">
        <v>10</v>
      </c>
      <c r="C47" s="36">
        <v>2640.37</v>
      </c>
      <c r="D47" s="56">
        <f t="shared" si="3"/>
        <v>0.3787347985320239</v>
      </c>
      <c r="E47" s="62">
        <v>3</v>
      </c>
      <c r="F47" s="63">
        <v>2369.77256281407</v>
      </c>
      <c r="G47" s="64">
        <f t="shared" si="1"/>
        <v>0.1265944271224722</v>
      </c>
      <c r="H47" s="62">
        <v>7</v>
      </c>
      <c r="I47" s="63">
        <v>270.6</v>
      </c>
      <c r="J47" s="69">
        <f t="shared" si="2"/>
        <v>2.586844050258684</v>
      </c>
      <c r="K47" s="54"/>
      <c r="L47" s="54"/>
    </row>
    <row r="48" spans="1:12" ht="12.75">
      <c r="A48" s="68" t="s">
        <v>32</v>
      </c>
      <c r="B48" s="57">
        <v>13</v>
      </c>
      <c r="C48" s="36">
        <v>1417.81</v>
      </c>
      <c r="D48" s="56">
        <f t="shared" si="3"/>
        <v>0.9169070608896821</v>
      </c>
      <c r="E48" s="62">
        <v>2</v>
      </c>
      <c r="F48" s="63">
        <v>1229.6938693467337</v>
      </c>
      <c r="G48" s="64">
        <f t="shared" si="1"/>
        <v>0.16264210547479482</v>
      </c>
      <c r="H48" s="62">
        <v>11</v>
      </c>
      <c r="I48" s="63">
        <v>188.11658291457286</v>
      </c>
      <c r="J48" s="69">
        <f t="shared" si="2"/>
        <v>5.847437705688764</v>
      </c>
      <c r="K48" s="54"/>
      <c r="L48" s="54"/>
    </row>
    <row r="49" spans="1:12" ht="12.75">
      <c r="A49" s="68" t="s">
        <v>78</v>
      </c>
      <c r="B49" s="57">
        <v>0</v>
      </c>
      <c r="C49" s="36">
        <v>1785.36</v>
      </c>
      <c r="D49" s="56">
        <f t="shared" si="3"/>
        <v>0</v>
      </c>
      <c r="E49" s="62">
        <v>0</v>
      </c>
      <c r="F49" s="63">
        <v>1587.3608040201007</v>
      </c>
      <c r="G49" s="64">
        <f t="shared" si="1"/>
        <v>0</v>
      </c>
      <c r="H49" s="62">
        <v>0</v>
      </c>
      <c r="I49" s="63">
        <v>198</v>
      </c>
      <c r="J49" s="69">
        <f t="shared" si="2"/>
        <v>0</v>
      </c>
      <c r="K49" s="54"/>
      <c r="L49" s="54"/>
    </row>
    <row r="50" spans="1:12" ht="12.75">
      <c r="A50" s="68" t="s">
        <v>85</v>
      </c>
      <c r="B50" s="57">
        <v>4</v>
      </c>
      <c r="C50" s="36">
        <v>3166.15</v>
      </c>
      <c r="D50" s="56">
        <f t="shared" si="3"/>
        <v>0.12633640225510478</v>
      </c>
      <c r="E50" s="62">
        <v>4</v>
      </c>
      <c r="F50" s="63">
        <v>2846.034974874372</v>
      </c>
      <c r="G50" s="64">
        <f t="shared" si="1"/>
        <v>0.14054641054355158</v>
      </c>
      <c r="H50" s="62">
        <v>0</v>
      </c>
      <c r="I50" s="63">
        <v>320.11658291457286</v>
      </c>
      <c r="J50" s="69">
        <f t="shared" si="2"/>
        <v>0</v>
      </c>
      <c r="K50" s="54"/>
      <c r="L50" s="54"/>
    </row>
    <row r="51" spans="1:12" ht="12.75">
      <c r="A51" s="68" t="s">
        <v>90</v>
      </c>
      <c r="B51" s="57">
        <v>77</v>
      </c>
      <c r="C51" s="36">
        <v>2386.05</v>
      </c>
      <c r="D51" s="56">
        <f t="shared" si="3"/>
        <v>3.2270907986001967</v>
      </c>
      <c r="E51" s="62">
        <v>7</v>
      </c>
      <c r="F51" s="63">
        <v>2131.9669346733667</v>
      </c>
      <c r="G51" s="64">
        <f t="shared" si="1"/>
        <v>0.3283352985524821</v>
      </c>
      <c r="H51" s="62">
        <v>70</v>
      </c>
      <c r="I51" s="63">
        <v>254.08341708542716</v>
      </c>
      <c r="J51" s="69">
        <f t="shared" si="2"/>
        <v>27.55000731766167</v>
      </c>
      <c r="K51" s="54"/>
      <c r="L51" s="54"/>
    </row>
    <row r="52" spans="1:12" ht="12.75">
      <c r="A52" s="68" t="s">
        <v>38</v>
      </c>
      <c r="B52" s="57">
        <v>69</v>
      </c>
      <c r="C52" s="36">
        <v>2832.5</v>
      </c>
      <c r="D52" s="56">
        <f t="shared" si="3"/>
        <v>2.436010591350397</v>
      </c>
      <c r="E52" s="62">
        <v>8</v>
      </c>
      <c r="F52" s="63">
        <v>2535.5044221105522</v>
      </c>
      <c r="G52" s="64">
        <f t="shared" si="1"/>
        <v>0.3155190710864864</v>
      </c>
      <c r="H52" s="62">
        <v>61</v>
      </c>
      <c r="I52" s="63">
        <v>297</v>
      </c>
      <c r="J52" s="69">
        <f t="shared" si="2"/>
        <v>20.538720538720536</v>
      </c>
      <c r="K52" s="54"/>
      <c r="L52" s="54"/>
    </row>
    <row r="53" spans="1:12" ht="12.75">
      <c r="A53" s="68" t="s">
        <v>33</v>
      </c>
      <c r="B53" s="57">
        <v>7</v>
      </c>
      <c r="C53" s="36">
        <v>1274.4</v>
      </c>
      <c r="D53" s="56">
        <f t="shared" si="3"/>
        <v>0.549278091650973</v>
      </c>
      <c r="E53" s="62">
        <v>7</v>
      </c>
      <c r="F53" s="63">
        <v>1013.6881407035177</v>
      </c>
      <c r="G53" s="64">
        <f t="shared" si="1"/>
        <v>0.6905476861100373</v>
      </c>
      <c r="H53" s="62">
        <v>0</v>
      </c>
      <c r="I53" s="63">
        <v>260.7165829145729</v>
      </c>
      <c r="J53" s="69">
        <f t="shared" si="2"/>
        <v>0</v>
      </c>
      <c r="K53" s="54"/>
      <c r="L53" s="54"/>
    </row>
    <row r="54" spans="1:12" ht="12.75">
      <c r="A54" s="68" t="s">
        <v>39</v>
      </c>
      <c r="B54" s="57">
        <v>50</v>
      </c>
      <c r="C54" s="36">
        <v>2788.89</v>
      </c>
      <c r="D54" s="56">
        <f t="shared" si="3"/>
        <v>1.7928279709848722</v>
      </c>
      <c r="E54" s="62">
        <v>0</v>
      </c>
      <c r="F54" s="63">
        <v>2366.490251256281</v>
      </c>
      <c r="G54" s="64">
        <f t="shared" si="1"/>
        <v>0</v>
      </c>
      <c r="H54" s="62">
        <v>50</v>
      </c>
      <c r="I54" s="63">
        <v>422.4</v>
      </c>
      <c r="J54" s="69">
        <f t="shared" si="2"/>
        <v>11.837121212121211</v>
      </c>
      <c r="K54" s="54"/>
      <c r="L54" s="54"/>
    </row>
    <row r="55" spans="1:12" ht="12.75">
      <c r="A55" s="68" t="s">
        <v>84</v>
      </c>
      <c r="B55" s="57">
        <v>0</v>
      </c>
      <c r="C55" s="36">
        <v>2212.04</v>
      </c>
      <c r="D55" s="56">
        <f t="shared" si="3"/>
        <v>0</v>
      </c>
      <c r="E55" s="62">
        <v>0</v>
      </c>
      <c r="F55" s="63">
        <v>1829.2115577889447</v>
      </c>
      <c r="G55" s="64">
        <f t="shared" si="1"/>
        <v>0</v>
      </c>
      <c r="H55" s="62">
        <v>0</v>
      </c>
      <c r="I55" s="63">
        <v>382.83316582914574</v>
      </c>
      <c r="J55" s="69">
        <f t="shared" si="2"/>
        <v>0</v>
      </c>
      <c r="K55" s="54"/>
      <c r="L55" s="54"/>
    </row>
    <row r="56" spans="1:12" ht="12.75">
      <c r="A56" s="68" t="s">
        <v>75</v>
      </c>
      <c r="B56" s="57">
        <v>13</v>
      </c>
      <c r="C56" s="36">
        <v>2121.59</v>
      </c>
      <c r="D56" s="56">
        <f t="shared" si="3"/>
        <v>0.6127479861801761</v>
      </c>
      <c r="E56" s="62">
        <v>0</v>
      </c>
      <c r="F56" s="63">
        <v>1732.1915577889447</v>
      </c>
      <c r="G56" s="64">
        <f t="shared" si="1"/>
        <v>0</v>
      </c>
      <c r="H56" s="62">
        <v>13</v>
      </c>
      <c r="I56" s="63">
        <v>389.4</v>
      </c>
      <c r="J56" s="69">
        <f t="shared" si="2"/>
        <v>3.3384694401643555</v>
      </c>
      <c r="K56" s="54"/>
      <c r="L56" s="54"/>
    </row>
    <row r="57" spans="1:12" ht="12.75">
      <c r="A57" s="68" t="s">
        <v>28</v>
      </c>
      <c r="B57" s="57">
        <v>9</v>
      </c>
      <c r="C57" s="36">
        <v>1783.06</v>
      </c>
      <c r="D57" s="56">
        <f t="shared" si="3"/>
        <v>0.5047502607876347</v>
      </c>
      <c r="E57" s="62">
        <v>0</v>
      </c>
      <c r="F57" s="63">
        <v>1612.7879396984924</v>
      </c>
      <c r="G57" s="64">
        <f t="shared" si="1"/>
        <v>0</v>
      </c>
      <c r="H57" s="62">
        <v>9</v>
      </c>
      <c r="I57" s="63">
        <v>170.27336683417087</v>
      </c>
      <c r="J57" s="69">
        <f t="shared" si="2"/>
        <v>5.285618160569465</v>
      </c>
      <c r="K57" s="54"/>
      <c r="L57" s="54"/>
    </row>
    <row r="58" spans="1:12" ht="12.75">
      <c r="A58" s="68" t="s">
        <v>77</v>
      </c>
      <c r="B58" s="57">
        <v>19</v>
      </c>
      <c r="C58" s="36">
        <v>3337.18</v>
      </c>
      <c r="D58" s="56">
        <f t="shared" si="3"/>
        <v>0.5693429782031536</v>
      </c>
      <c r="E58" s="62">
        <v>19</v>
      </c>
      <c r="F58" s="63">
        <v>2911.4678391959806</v>
      </c>
      <c r="G58" s="64">
        <f t="shared" si="1"/>
        <v>0.652591787008953</v>
      </c>
      <c r="H58" s="62">
        <v>0</v>
      </c>
      <c r="I58" s="63">
        <v>425.7165829145729</v>
      </c>
      <c r="J58" s="69">
        <f t="shared" si="2"/>
        <v>0</v>
      </c>
      <c r="K58" s="54"/>
      <c r="L58" s="54"/>
    </row>
    <row r="59" spans="1:12" ht="12.75">
      <c r="A59" s="68" t="s">
        <v>55</v>
      </c>
      <c r="B59" s="57">
        <v>84</v>
      </c>
      <c r="C59" s="36">
        <v>3286.86</v>
      </c>
      <c r="D59" s="56">
        <f t="shared" si="3"/>
        <v>2.5556306018510067</v>
      </c>
      <c r="E59" s="62">
        <v>36</v>
      </c>
      <c r="F59" s="63">
        <v>2755.5420100502515</v>
      </c>
      <c r="G59" s="64">
        <f t="shared" si="1"/>
        <v>1.3064580350688786</v>
      </c>
      <c r="H59" s="62">
        <v>48</v>
      </c>
      <c r="I59" s="63">
        <v>531.3165829145729</v>
      </c>
      <c r="J59" s="69">
        <f t="shared" si="2"/>
        <v>9.034161843150606</v>
      </c>
      <c r="K59" s="54"/>
      <c r="L59" s="54"/>
    </row>
    <row r="60" spans="1:12" ht="12.75">
      <c r="A60" s="68" t="s">
        <v>89</v>
      </c>
      <c r="B60" s="57">
        <v>9</v>
      </c>
      <c r="C60" s="36">
        <v>1270.43</v>
      </c>
      <c r="D60" s="56">
        <f t="shared" si="3"/>
        <v>0.7084215580551467</v>
      </c>
      <c r="E60" s="62">
        <v>9</v>
      </c>
      <c r="F60" s="63">
        <v>1121.9104522613065</v>
      </c>
      <c r="G60" s="64">
        <f t="shared" si="1"/>
        <v>0.8022030619163704</v>
      </c>
      <c r="H60" s="62">
        <v>0</v>
      </c>
      <c r="I60" s="63">
        <v>148.51658291457287</v>
      </c>
      <c r="J60" s="69">
        <f t="shared" si="2"/>
        <v>0</v>
      </c>
      <c r="K60" s="54"/>
      <c r="L60" s="54"/>
    </row>
    <row r="61" spans="1:12" ht="12.75">
      <c r="A61" s="68" t="s">
        <v>67</v>
      </c>
      <c r="B61" s="57">
        <v>22</v>
      </c>
      <c r="C61" s="36">
        <v>2320.65</v>
      </c>
      <c r="D61" s="56">
        <f t="shared" si="3"/>
        <v>0.9480102557473121</v>
      </c>
      <c r="E61" s="62">
        <v>17</v>
      </c>
      <c r="F61" s="63">
        <v>2002.0596984924623</v>
      </c>
      <c r="G61" s="64">
        <f t="shared" si="1"/>
        <v>0.8491255287142979</v>
      </c>
      <c r="H61" s="62">
        <v>5</v>
      </c>
      <c r="I61" s="63">
        <v>318.5909547738694</v>
      </c>
      <c r="J61" s="69">
        <f t="shared" si="2"/>
        <v>1.5694105325585648</v>
      </c>
      <c r="K61" s="54"/>
      <c r="L61" s="54"/>
    </row>
    <row r="62" spans="1:12" ht="12.75">
      <c r="A62" s="68" t="s">
        <v>60</v>
      </c>
      <c r="B62" s="57">
        <v>53</v>
      </c>
      <c r="C62" s="36">
        <v>2732.09</v>
      </c>
      <c r="D62" s="56">
        <f t="shared" si="3"/>
        <v>1.9399068112690283</v>
      </c>
      <c r="E62" s="62">
        <v>16</v>
      </c>
      <c r="F62" s="63">
        <v>2481.291557788945</v>
      </c>
      <c r="G62" s="64">
        <f t="shared" si="1"/>
        <v>0.64482547203189</v>
      </c>
      <c r="H62" s="62">
        <v>37</v>
      </c>
      <c r="I62" s="63">
        <v>250.8</v>
      </c>
      <c r="J62" s="69">
        <f t="shared" si="2"/>
        <v>14.752791068580542</v>
      </c>
      <c r="K62" s="54"/>
      <c r="L62" s="54"/>
    </row>
    <row r="63" spans="1:12" ht="12.75">
      <c r="A63" s="68" t="s">
        <v>66</v>
      </c>
      <c r="B63" s="57">
        <v>0</v>
      </c>
      <c r="C63" s="36">
        <v>3443.17</v>
      </c>
      <c r="D63" s="56">
        <f t="shared" si="3"/>
        <v>0</v>
      </c>
      <c r="E63" s="62">
        <v>0</v>
      </c>
      <c r="F63" s="63">
        <v>3064.5502512562816</v>
      </c>
      <c r="G63" s="64">
        <f t="shared" si="1"/>
        <v>0</v>
      </c>
      <c r="H63" s="62">
        <v>0</v>
      </c>
      <c r="I63" s="63">
        <v>378.62110552763824</v>
      </c>
      <c r="J63" s="69">
        <f t="shared" si="2"/>
        <v>0</v>
      </c>
      <c r="K63" s="54"/>
      <c r="L63" s="54"/>
    </row>
    <row r="64" spans="1:12" ht="12.75">
      <c r="A64" s="68" t="s">
        <v>35</v>
      </c>
      <c r="B64" s="57">
        <v>11</v>
      </c>
      <c r="C64" s="36">
        <v>2621.8</v>
      </c>
      <c r="D64" s="56">
        <f t="shared" si="3"/>
        <v>0.4195590815470287</v>
      </c>
      <c r="E64" s="62">
        <v>4</v>
      </c>
      <c r="F64" s="63">
        <v>2377.600804020101</v>
      </c>
      <c r="G64" s="64">
        <f t="shared" si="1"/>
        <v>0.1682368206318197</v>
      </c>
      <c r="H64" s="62">
        <v>7</v>
      </c>
      <c r="I64" s="63">
        <v>244.2</v>
      </c>
      <c r="J64" s="69">
        <f t="shared" si="2"/>
        <v>2.866502866502867</v>
      </c>
      <c r="K64" s="54"/>
      <c r="L64" s="54"/>
    </row>
    <row r="65" spans="1:12" ht="12.75">
      <c r="A65" s="68" t="s">
        <v>72</v>
      </c>
      <c r="B65" s="57">
        <v>28</v>
      </c>
      <c r="C65" s="36">
        <v>2147.07</v>
      </c>
      <c r="D65" s="56">
        <f t="shared" si="3"/>
        <v>1.3041028005607642</v>
      </c>
      <c r="E65" s="62">
        <v>11</v>
      </c>
      <c r="F65" s="63">
        <v>1895.5432160804019</v>
      </c>
      <c r="G65" s="64">
        <f t="shared" si="1"/>
        <v>0.5803085841928608</v>
      </c>
      <c r="H65" s="62">
        <v>17</v>
      </c>
      <c r="I65" s="63">
        <v>251.52964824120602</v>
      </c>
      <c r="J65" s="69">
        <f t="shared" si="2"/>
        <v>6.758646592507352</v>
      </c>
      <c r="K65" s="54"/>
      <c r="L65" s="54"/>
    </row>
    <row r="66" spans="1:12" ht="12.75">
      <c r="A66" s="68" t="s">
        <v>56</v>
      </c>
      <c r="B66" s="57">
        <v>19</v>
      </c>
      <c r="C66" s="36">
        <v>2155.6</v>
      </c>
      <c r="D66" s="56">
        <f t="shared" si="3"/>
        <v>0.8814251252551495</v>
      </c>
      <c r="E66" s="62">
        <v>9</v>
      </c>
      <c r="F66" s="63">
        <v>1789.2821105527637</v>
      </c>
      <c r="G66" s="64">
        <f t="shared" si="1"/>
        <v>0.5029950250393789</v>
      </c>
      <c r="H66" s="62">
        <v>10</v>
      </c>
      <c r="I66" s="63">
        <v>366.31658291457285</v>
      </c>
      <c r="J66" s="69">
        <f t="shared" si="2"/>
        <v>2.7298791445464152</v>
      </c>
      <c r="K66" s="54"/>
      <c r="L66" s="54"/>
    </row>
    <row r="67" spans="1:12" ht="12.75">
      <c r="A67" s="68" t="s">
        <v>30</v>
      </c>
      <c r="B67" s="57">
        <v>23</v>
      </c>
      <c r="C67" s="36">
        <v>2235.79</v>
      </c>
      <c r="D67" s="56">
        <f t="shared" si="3"/>
        <v>1.0287191551979389</v>
      </c>
      <c r="E67" s="62">
        <v>1</v>
      </c>
      <c r="F67" s="63">
        <v>1981.6715577889447</v>
      </c>
      <c r="G67" s="64">
        <f t="shared" si="1"/>
        <v>0.050462449040533874</v>
      </c>
      <c r="H67" s="62">
        <v>22</v>
      </c>
      <c r="I67" s="63">
        <v>254.11658291457286</v>
      </c>
      <c r="J67" s="69">
        <f t="shared" si="2"/>
        <v>8.657443661359089</v>
      </c>
      <c r="K67" s="54"/>
      <c r="L67" s="54"/>
    </row>
    <row r="68" spans="1:12" ht="12.75">
      <c r="A68" s="68" t="s">
        <v>76</v>
      </c>
      <c r="B68" s="57">
        <v>16</v>
      </c>
      <c r="C68" s="36">
        <v>1773.64</v>
      </c>
      <c r="D68" s="56">
        <f t="shared" si="3"/>
        <v>0.9020996369048961</v>
      </c>
      <c r="E68" s="62">
        <v>6</v>
      </c>
      <c r="F68" s="63">
        <v>1509.605728643216</v>
      </c>
      <c r="G68" s="64">
        <f t="shared" si="1"/>
        <v>0.3974547715443954</v>
      </c>
      <c r="H68" s="62">
        <v>10</v>
      </c>
      <c r="I68" s="63">
        <v>264.03316582914573</v>
      </c>
      <c r="J68" s="69">
        <f t="shared" si="2"/>
        <v>3.787402983483878</v>
      </c>
      <c r="K68" s="54"/>
      <c r="L68" s="54"/>
    </row>
    <row r="69" spans="1:12" ht="12.75">
      <c r="A69" s="68" t="s">
        <v>68</v>
      </c>
      <c r="B69" s="57">
        <v>94</v>
      </c>
      <c r="C69" s="36">
        <v>2812.26</v>
      </c>
      <c r="D69" s="56">
        <f t="shared" si="3"/>
        <v>3.3425074495245815</v>
      </c>
      <c r="E69" s="62">
        <v>4</v>
      </c>
      <c r="F69" s="63">
        <v>2597.214974874372</v>
      </c>
      <c r="G69" s="64">
        <f t="shared" si="1"/>
        <v>0.15401112494330516</v>
      </c>
      <c r="H69" s="62">
        <v>90</v>
      </c>
      <c r="I69" s="63">
        <v>215.04723618090452</v>
      </c>
      <c r="J69" s="69">
        <f t="shared" si="2"/>
        <v>41.85127025966015</v>
      </c>
      <c r="K69" s="54"/>
      <c r="L69" s="54"/>
    </row>
    <row r="70" spans="1:10" ht="12.75">
      <c r="A70" s="70"/>
      <c r="B70" s="59"/>
      <c r="C70" s="37"/>
      <c r="D70" s="56"/>
      <c r="E70" s="60"/>
      <c r="F70" s="29"/>
      <c r="G70" s="61"/>
      <c r="H70" s="60"/>
      <c r="I70" s="29"/>
      <c r="J70" s="67"/>
    </row>
    <row r="71" spans="1:10" ht="12.75">
      <c r="A71" s="70"/>
      <c r="B71" s="59"/>
      <c r="C71" s="37"/>
      <c r="D71" s="56"/>
      <c r="E71" s="60"/>
      <c r="F71" s="29"/>
      <c r="G71" s="61"/>
      <c r="H71" s="60"/>
      <c r="I71" s="29"/>
      <c r="J71" s="67"/>
    </row>
    <row r="72" spans="1:10" ht="13.5" thickBot="1">
      <c r="A72" s="71" t="s">
        <v>14</v>
      </c>
      <c r="B72" s="72">
        <f>SUM(B6:B71)</f>
        <v>1660</v>
      </c>
      <c r="C72" s="73">
        <f>SUM(C6:C71)</f>
        <v>159349.62999999998</v>
      </c>
      <c r="D72" s="74">
        <f>B72/C72%</f>
        <v>1.0417344552353214</v>
      </c>
      <c r="E72" s="75">
        <f>SUM(E6:E69)</f>
        <v>531</v>
      </c>
      <c r="F72" s="76">
        <f>SUM(F6:F69)</f>
        <v>137942.49517587942</v>
      </c>
      <c r="G72" s="77">
        <f>E72/F72%</f>
        <v>0.3849430150752054</v>
      </c>
      <c r="H72" s="75">
        <f>SUM(H6:H69)</f>
        <v>1129</v>
      </c>
      <c r="I72" s="76">
        <f>SUM(I6:I69)</f>
        <v>21407.18291457287</v>
      </c>
      <c r="J72" s="78">
        <f>H72/I72%</f>
        <v>5.273930738600066</v>
      </c>
    </row>
    <row r="73" spans="1:4" ht="12.75">
      <c r="A73" s="28"/>
      <c r="B73" s="4"/>
      <c r="C73" s="37"/>
      <c r="D73" s="5"/>
    </row>
    <row r="74" spans="1:4" ht="12.75">
      <c r="A74" s="28"/>
      <c r="B74" s="4"/>
      <c r="C74" s="37"/>
      <c r="D74" s="5"/>
    </row>
    <row r="75" spans="1:4" ht="12.75">
      <c r="A75" s="28" t="s">
        <v>125</v>
      </c>
      <c r="B75" s="4"/>
      <c r="C75" s="37"/>
      <c r="D75" s="5"/>
    </row>
    <row r="76" spans="1:4" ht="12.75">
      <c r="A76" s="28" t="s">
        <v>103</v>
      </c>
      <c r="B76" s="4"/>
      <c r="C76" s="37"/>
      <c r="D76" s="5"/>
    </row>
    <row r="77" spans="1:4" ht="13.5" thickBot="1">
      <c r="A77" s="17" t="s">
        <v>126</v>
      </c>
      <c r="B77" s="6"/>
      <c r="C77" s="53"/>
      <c r="D77" s="7"/>
    </row>
    <row r="79" spans="1:4" ht="12.75">
      <c r="A79" s="93" t="s">
        <v>119</v>
      </c>
      <c r="B79" s="93"/>
      <c r="C79" s="93"/>
      <c r="D79" s="93"/>
    </row>
    <row r="80" spans="2:5" s="65" customFormat="1" ht="38.25">
      <c r="B80" s="65" t="s">
        <v>2</v>
      </c>
      <c r="C80" s="85" t="s">
        <v>115</v>
      </c>
      <c r="D80" s="86" t="s">
        <v>117</v>
      </c>
      <c r="E80" s="65" t="s">
        <v>118</v>
      </c>
    </row>
    <row r="81" spans="1:4" ht="12.75">
      <c r="A81" t="s">
        <v>121</v>
      </c>
      <c r="B81">
        <f>B72</f>
        <v>1660</v>
      </c>
      <c r="C81" s="54">
        <f>C72</f>
        <v>159349.62999999998</v>
      </c>
      <c r="D81" s="1">
        <f>D72</f>
        <v>1.0417344552353214</v>
      </c>
    </row>
    <row r="82" spans="1:5" ht="12.75">
      <c r="A82" t="s">
        <v>114</v>
      </c>
      <c r="B82">
        <f>E72</f>
        <v>531</v>
      </c>
      <c r="C82" s="54">
        <f>F72</f>
        <v>137942.49517587942</v>
      </c>
      <c r="D82" s="54">
        <f>G72</f>
        <v>0.3849430150752054</v>
      </c>
      <c r="E82" s="1">
        <f>B82/B81%</f>
        <v>31.987951807228914</v>
      </c>
    </row>
    <row r="83" spans="1:5" ht="12.75">
      <c r="A83" t="s">
        <v>110</v>
      </c>
      <c r="B83">
        <f>H72</f>
        <v>1129</v>
      </c>
      <c r="C83" s="54">
        <f>I72</f>
        <v>21407.18291457287</v>
      </c>
      <c r="D83" s="54">
        <f>J72</f>
        <v>5.273930738600066</v>
      </c>
      <c r="E83" s="1">
        <f>B83/B81%</f>
        <v>68.01204819277108</v>
      </c>
    </row>
  </sheetData>
  <mergeCells count="6">
    <mergeCell ref="A1:J1"/>
    <mergeCell ref="A2:J2"/>
    <mergeCell ref="H3:J3"/>
    <mergeCell ref="A79:D79"/>
    <mergeCell ref="B3:D3"/>
    <mergeCell ref="E3:G3"/>
  </mergeCells>
  <printOptions/>
  <pageMargins left="0.81" right="0.23" top="0.35" bottom="0.26" header="0" footer="0"/>
  <pageSetup horizontalDpi="600" verticalDpi="600" orientation="landscape" paperSize="9" r:id="rId1"/>
  <ignoredErrors>
    <ignoredError sqref="G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113"/>
  <sheetViews>
    <sheetView workbookViewId="0" topLeftCell="A67">
      <selection activeCell="B6" sqref="B6"/>
    </sheetView>
  </sheetViews>
  <sheetFormatPr defaultColWidth="9.140625" defaultRowHeight="12.75"/>
  <cols>
    <col min="2" max="2" width="33.421875" style="0" bestFit="1" customWidth="1"/>
    <col min="3" max="3" width="11.28125" style="0" bestFit="1" customWidth="1"/>
    <col min="4" max="4" width="0.42578125" style="0" customWidth="1"/>
    <col min="5" max="5" width="10.28125" style="1" customWidth="1"/>
    <col min="6" max="6" width="8.7109375" style="0" customWidth="1"/>
  </cols>
  <sheetData>
    <row r="1" spans="2:7" ht="12.75">
      <c r="B1" s="99" t="s">
        <v>123</v>
      </c>
      <c r="C1" s="99"/>
      <c r="D1" s="99"/>
      <c r="E1" s="99"/>
      <c r="F1" s="21"/>
      <c r="G1" s="21"/>
    </row>
    <row r="2" spans="2:7" ht="12.75">
      <c r="B2" s="98" t="s">
        <v>98</v>
      </c>
      <c r="C2" s="98"/>
      <c r="D2" s="98"/>
      <c r="E2" s="98"/>
      <c r="F2" s="21"/>
      <c r="G2" s="21"/>
    </row>
    <row r="3" spans="2:5" ht="15" customHeight="1">
      <c r="B3" s="16"/>
      <c r="C3" s="18"/>
      <c r="D3" s="18"/>
      <c r="E3" s="20"/>
    </row>
    <row r="4" spans="2:5" ht="41.25" customHeight="1">
      <c r="B4" s="22" t="s">
        <v>1</v>
      </c>
      <c r="C4" s="19" t="s">
        <v>2</v>
      </c>
      <c r="D4" s="13" t="s">
        <v>0</v>
      </c>
      <c r="E4" s="14" t="s">
        <v>15</v>
      </c>
    </row>
    <row r="5" spans="2:5" ht="12.75">
      <c r="B5" s="9" t="s">
        <v>3</v>
      </c>
      <c r="C5" s="2">
        <v>0</v>
      </c>
      <c r="D5" s="36">
        <v>13548.15</v>
      </c>
      <c r="E5" s="3">
        <v>0</v>
      </c>
    </row>
    <row r="6" spans="2:5" ht="12.75">
      <c r="B6" s="9" t="s">
        <v>4</v>
      </c>
      <c r="C6" s="2">
        <v>2</v>
      </c>
      <c r="D6" s="36">
        <v>13724.05</v>
      </c>
      <c r="E6" s="3">
        <v>0.01</v>
      </c>
    </row>
    <row r="7" spans="2:5" ht="12.75">
      <c r="B7" s="9" t="s">
        <v>5</v>
      </c>
      <c r="C7" s="4">
        <v>3</v>
      </c>
      <c r="D7" s="36">
        <v>13758.37</v>
      </c>
      <c r="E7" s="5">
        <v>0.02</v>
      </c>
    </row>
    <row r="8" spans="2:5" ht="12.75">
      <c r="B8" s="9" t="s">
        <v>6</v>
      </c>
      <c r="C8" s="4">
        <v>6</v>
      </c>
      <c r="D8" s="36">
        <v>13610.28</v>
      </c>
      <c r="E8" s="5">
        <v>0.04</v>
      </c>
    </row>
    <row r="9" spans="2:5" ht="12.75">
      <c r="B9" s="9" t="s">
        <v>7</v>
      </c>
      <c r="C9" s="2">
        <v>7</v>
      </c>
      <c r="D9" s="36">
        <v>13669.22</v>
      </c>
      <c r="E9" s="3">
        <v>0.05</v>
      </c>
    </row>
    <row r="10" spans="2:5" ht="12.75">
      <c r="B10" s="9" t="s">
        <v>8</v>
      </c>
      <c r="C10" s="2">
        <v>22</v>
      </c>
      <c r="D10" s="36">
        <v>13593.37</v>
      </c>
      <c r="E10" s="3">
        <v>0.16</v>
      </c>
    </row>
    <row r="11" spans="2:5" ht="12.75">
      <c r="B11" s="9" t="s">
        <v>9</v>
      </c>
      <c r="C11" s="2">
        <v>29</v>
      </c>
      <c r="D11" s="36">
        <v>13216.1</v>
      </c>
      <c r="E11" s="3">
        <v>0.22</v>
      </c>
    </row>
    <row r="12" spans="2:5" ht="12.75">
      <c r="B12" s="9" t="s">
        <v>10</v>
      </c>
      <c r="C12" s="2">
        <v>100</v>
      </c>
      <c r="D12" s="36">
        <v>13353.51</v>
      </c>
      <c r="E12" s="3">
        <v>0.75</v>
      </c>
    </row>
    <row r="13" spans="2:5" ht="12.75">
      <c r="B13" s="9" t="s">
        <v>11</v>
      </c>
      <c r="C13" s="2">
        <v>169</v>
      </c>
      <c r="D13" s="36">
        <v>12804.67</v>
      </c>
      <c r="E13" s="3">
        <v>1.32</v>
      </c>
    </row>
    <row r="14" spans="2:5" ht="12.75">
      <c r="B14" s="9" t="s">
        <v>12</v>
      </c>
      <c r="C14" s="2">
        <v>174</v>
      </c>
      <c r="D14" s="36">
        <v>11753.13</v>
      </c>
      <c r="E14" s="3">
        <v>1.48</v>
      </c>
    </row>
    <row r="15" spans="2:5" ht="12.75">
      <c r="B15" s="9" t="s">
        <v>13</v>
      </c>
      <c r="C15" s="2">
        <v>19</v>
      </c>
      <c r="D15" s="36">
        <v>4221.93</v>
      </c>
      <c r="E15" s="3">
        <v>0.45</v>
      </c>
    </row>
    <row r="16" spans="2:5" ht="12.75">
      <c r="B16" s="10" t="s">
        <v>108</v>
      </c>
      <c r="C16" s="32">
        <v>1129</v>
      </c>
      <c r="D16" s="37">
        <v>21300.15</v>
      </c>
      <c r="E16" s="5">
        <v>5.3</v>
      </c>
    </row>
    <row r="17" spans="2:5" ht="12.75">
      <c r="B17" s="12" t="s">
        <v>14</v>
      </c>
      <c r="C17" s="11">
        <f>SUM(C5:C16)</f>
        <v>1660</v>
      </c>
      <c r="D17" s="11">
        <f>SUM(D5:D16)</f>
        <v>158552.92999999996</v>
      </c>
      <c r="E17" s="8">
        <f>C17/D17*100</f>
        <v>1.046968983796137</v>
      </c>
    </row>
    <row r="18" spans="2:5" ht="13.5" thickBot="1">
      <c r="B18" s="17"/>
      <c r="C18" s="6"/>
      <c r="D18" s="6"/>
      <c r="E18" s="7"/>
    </row>
    <row r="19" ht="13.5" customHeight="1"/>
    <row r="20" ht="12.75">
      <c r="B20" t="s">
        <v>16</v>
      </c>
    </row>
    <row r="21" ht="12.75">
      <c r="B21" t="s">
        <v>17</v>
      </c>
    </row>
    <row r="22" ht="12.75">
      <c r="B22" t="s">
        <v>99</v>
      </c>
    </row>
    <row r="23" ht="13.5" thickBot="1"/>
    <row r="24" spans="2:5" ht="12.75">
      <c r="B24" s="99" t="s">
        <v>123</v>
      </c>
      <c r="C24" s="99"/>
      <c r="D24" s="99"/>
      <c r="E24" s="99"/>
    </row>
    <row r="25" spans="2:5" ht="12.75">
      <c r="B25" s="98" t="s">
        <v>98</v>
      </c>
      <c r="C25" s="98"/>
      <c r="D25" s="98"/>
      <c r="E25" s="98"/>
    </row>
    <row r="26" spans="2:3" ht="15">
      <c r="B26" s="24"/>
      <c r="C26" s="24"/>
    </row>
    <row r="27" spans="3:5" ht="12.75">
      <c r="C27" t="s">
        <v>18</v>
      </c>
      <c r="E27" s="27" t="s">
        <v>26</v>
      </c>
    </row>
    <row r="28" spans="2:3" ht="12.75">
      <c r="B28" s="25"/>
      <c r="C28" s="25"/>
    </row>
    <row r="29" spans="2:5" ht="12.75">
      <c r="B29" s="26" t="s">
        <v>24</v>
      </c>
      <c r="C29" s="4">
        <v>7</v>
      </c>
      <c r="E29" s="1">
        <f>C29/$C$37%</f>
        <v>10.9375</v>
      </c>
    </row>
    <row r="30" spans="2:5" ht="12.75">
      <c r="B30" s="4" t="s">
        <v>25</v>
      </c>
      <c r="C30" s="4">
        <v>7</v>
      </c>
      <c r="E30" s="1">
        <f aca="true" t="shared" si="0" ref="E30:E35">C30/$C$37%</f>
        <v>10.9375</v>
      </c>
    </row>
    <row r="31" spans="2:5" ht="12.75">
      <c r="B31" s="4" t="s">
        <v>19</v>
      </c>
      <c r="C31" s="4">
        <v>8</v>
      </c>
      <c r="E31" s="1">
        <f t="shared" si="0"/>
        <v>12.5</v>
      </c>
    </row>
    <row r="32" spans="2:5" ht="12.75">
      <c r="B32" s="4" t="s">
        <v>20</v>
      </c>
      <c r="C32" s="4">
        <v>12</v>
      </c>
      <c r="E32" s="1">
        <f t="shared" si="0"/>
        <v>18.75</v>
      </c>
    </row>
    <row r="33" spans="2:5" ht="12.75">
      <c r="B33" s="4" t="s">
        <v>21</v>
      </c>
      <c r="C33" s="4">
        <v>12</v>
      </c>
      <c r="E33" s="1">
        <f t="shared" si="0"/>
        <v>18.75</v>
      </c>
    </row>
    <row r="34" spans="2:5" ht="12.75">
      <c r="B34" s="4" t="s">
        <v>22</v>
      </c>
      <c r="C34" s="4">
        <v>8</v>
      </c>
      <c r="E34" s="1">
        <f t="shared" si="0"/>
        <v>12.5</v>
      </c>
    </row>
    <row r="35" spans="2:5" ht="12.75">
      <c r="B35" s="4" t="s">
        <v>23</v>
      </c>
      <c r="C35" s="4">
        <v>10</v>
      </c>
      <c r="E35" s="1">
        <f t="shared" si="0"/>
        <v>15.625</v>
      </c>
    </row>
    <row r="36" spans="2:3" ht="12.75">
      <c r="B36" s="10"/>
      <c r="C36" s="4"/>
    </row>
    <row r="37" spans="2:5" ht="13.5" thickBot="1">
      <c r="B37" s="23" t="s">
        <v>14</v>
      </c>
      <c r="C37" s="42">
        <f>SUM(C29:C36)</f>
        <v>64</v>
      </c>
      <c r="D37" s="31"/>
      <c r="E37" s="15"/>
    </row>
    <row r="38" spans="2:5" ht="12.75">
      <c r="B38" s="29"/>
      <c r="C38" s="29"/>
      <c r="D38" s="29"/>
      <c r="E38" s="30"/>
    </row>
    <row r="39" spans="2:5" ht="12.75">
      <c r="B39" s="97" t="s">
        <v>123</v>
      </c>
      <c r="C39" s="97"/>
      <c r="D39" s="97"/>
      <c r="E39" s="97"/>
    </row>
    <row r="40" spans="2:5" ht="12.75">
      <c r="B40" s="98" t="s">
        <v>98</v>
      </c>
      <c r="C40" s="98"/>
      <c r="D40" s="98"/>
      <c r="E40" s="98"/>
    </row>
    <row r="41" spans="2:3" ht="15">
      <c r="B41" s="24"/>
      <c r="C41" s="24"/>
    </row>
    <row r="42" spans="3:5" ht="12.75">
      <c r="C42" t="s">
        <v>18</v>
      </c>
      <c r="E42" s="27" t="s">
        <v>26</v>
      </c>
    </row>
    <row r="43" spans="2:3" ht="12.75">
      <c r="B43" s="25"/>
      <c r="C43" s="25"/>
    </row>
    <row r="44" spans="2:5" ht="12.75">
      <c r="B44" s="26" t="s">
        <v>24</v>
      </c>
      <c r="C44" s="4">
        <v>7</v>
      </c>
      <c r="E44" s="1">
        <f aca="true" t="shared" si="1" ref="E44:E53">C44/$C$54%</f>
        <v>10.9375</v>
      </c>
    </row>
    <row r="45" spans="2:5" ht="12.75">
      <c r="B45" s="4" t="s">
        <v>92</v>
      </c>
      <c r="C45" s="4">
        <v>6</v>
      </c>
      <c r="E45" s="1">
        <f t="shared" si="1"/>
        <v>9.375</v>
      </c>
    </row>
    <row r="46" spans="2:5" ht="12.75">
      <c r="B46" s="4" t="s">
        <v>93</v>
      </c>
      <c r="C46" s="4">
        <v>9</v>
      </c>
      <c r="E46" s="1">
        <f t="shared" si="1"/>
        <v>14.0625</v>
      </c>
    </row>
    <row r="47" spans="2:5" ht="12.75">
      <c r="B47" s="4" t="s">
        <v>94</v>
      </c>
      <c r="C47" s="4">
        <v>7</v>
      </c>
      <c r="E47" s="1">
        <f t="shared" si="1"/>
        <v>10.9375</v>
      </c>
    </row>
    <row r="48" spans="2:5" ht="12.75">
      <c r="B48" s="4" t="s">
        <v>95</v>
      </c>
      <c r="C48" s="4">
        <v>8</v>
      </c>
      <c r="E48" s="1">
        <f t="shared" si="1"/>
        <v>12.5</v>
      </c>
    </row>
    <row r="49" spans="2:5" ht="12.75">
      <c r="B49" s="4" t="s">
        <v>96</v>
      </c>
      <c r="C49" s="4">
        <v>9</v>
      </c>
      <c r="E49" s="1">
        <f t="shared" si="1"/>
        <v>14.0625</v>
      </c>
    </row>
    <row r="50" spans="2:5" ht="12.75">
      <c r="B50" s="4" t="s">
        <v>97</v>
      </c>
      <c r="C50" s="4">
        <v>5</v>
      </c>
      <c r="E50" s="1">
        <f t="shared" si="1"/>
        <v>7.8125</v>
      </c>
    </row>
    <row r="51" spans="2:5" ht="12.75">
      <c r="B51" s="4" t="s">
        <v>100</v>
      </c>
      <c r="C51" s="4">
        <v>1</v>
      </c>
      <c r="E51" s="1">
        <f t="shared" si="1"/>
        <v>1.5625</v>
      </c>
    </row>
    <row r="52" spans="2:5" ht="12.75">
      <c r="B52" s="10" t="s">
        <v>101</v>
      </c>
      <c r="C52" s="4">
        <v>3</v>
      </c>
      <c r="E52" s="1">
        <f t="shared" si="1"/>
        <v>4.6875</v>
      </c>
    </row>
    <row r="53" spans="2:5" ht="12.75">
      <c r="B53" s="10" t="s">
        <v>102</v>
      </c>
      <c r="C53" s="4">
        <v>9</v>
      </c>
      <c r="E53" s="1">
        <f t="shared" si="1"/>
        <v>14.0625</v>
      </c>
    </row>
    <row r="54" spans="2:5" ht="13.5" thickBot="1">
      <c r="B54" s="23" t="s">
        <v>14</v>
      </c>
      <c r="C54" s="41">
        <f>SUM(C44:C53)</f>
        <v>64</v>
      </c>
      <c r="E54" s="15"/>
    </row>
    <row r="57" spans="2:5" ht="12.75">
      <c r="B57" s="95" t="s">
        <v>112</v>
      </c>
      <c r="C57" s="95"/>
      <c r="D57" s="95"/>
      <c r="E57" s="95"/>
    </row>
    <row r="58" spans="2:5" ht="12.75">
      <c r="B58" s="96" t="s">
        <v>98</v>
      </c>
      <c r="C58" s="96"/>
      <c r="D58" s="96"/>
      <c r="E58" s="96"/>
    </row>
    <row r="60" ht="12.75">
      <c r="C60" t="s">
        <v>104</v>
      </c>
    </row>
    <row r="61" spans="2:5" ht="12.75">
      <c r="B61" t="s">
        <v>105</v>
      </c>
      <c r="C61">
        <v>705</v>
      </c>
      <c r="E61" s="39">
        <f>C61/$C$65%</f>
        <v>42.46987951807228</v>
      </c>
    </row>
    <row r="62" spans="2:5" ht="12.75">
      <c r="B62" t="s">
        <v>106</v>
      </c>
      <c r="C62">
        <v>69</v>
      </c>
      <c r="E62" s="39">
        <f>C62/$C$65%</f>
        <v>4.156626506024096</v>
      </c>
    </row>
    <row r="63" spans="2:5" ht="12.75">
      <c r="B63" t="s">
        <v>107</v>
      </c>
      <c r="C63">
        <v>886</v>
      </c>
      <c r="E63" s="39">
        <f>C63/$C$65%</f>
        <v>53.37349397590361</v>
      </c>
    </row>
    <row r="65" spans="2:5" ht="13.5" thickBot="1">
      <c r="B65" s="34" t="s">
        <v>14</v>
      </c>
      <c r="C65" s="40">
        <v>1660</v>
      </c>
      <c r="D65" s="31"/>
      <c r="E65" s="35"/>
    </row>
    <row r="68" ht="12.75">
      <c r="B68" s="33" t="s">
        <v>124</v>
      </c>
    </row>
    <row r="69" spans="3:5" ht="12.75">
      <c r="C69" t="s">
        <v>104</v>
      </c>
      <c r="E69" t="s">
        <v>111</v>
      </c>
    </row>
    <row r="70" spans="2:5" ht="12.75">
      <c r="B70" t="s">
        <v>109</v>
      </c>
      <c r="C70">
        <f>SUM(C5:C15)</f>
        <v>531</v>
      </c>
      <c r="E70" s="1">
        <f>C70/C73%</f>
        <v>31.987951807228914</v>
      </c>
    </row>
    <row r="71" spans="2:5" ht="12.75">
      <c r="B71" t="s">
        <v>110</v>
      </c>
      <c r="C71">
        <f>C16</f>
        <v>1129</v>
      </c>
      <c r="E71" s="1">
        <f>C71/C73%</f>
        <v>68.01204819277108</v>
      </c>
    </row>
    <row r="72" ht="12.75">
      <c r="E72"/>
    </row>
    <row r="73" spans="2:5" ht="13.5" thickBot="1">
      <c r="B73" s="34" t="s">
        <v>14</v>
      </c>
      <c r="C73" s="40">
        <f>SUM(C70:C71)</f>
        <v>1660</v>
      </c>
      <c r="E73" s="34"/>
    </row>
    <row r="74" spans="2:5" ht="12.75">
      <c r="B74" s="43"/>
      <c r="C74" s="44"/>
      <c r="E74" s="43"/>
    </row>
    <row r="75" spans="2:5" ht="12.75">
      <c r="B75" s="43"/>
      <c r="C75" s="44"/>
      <c r="E75" s="43"/>
    </row>
    <row r="77" spans="2:5" ht="12.75">
      <c r="B77" s="97" t="s">
        <v>113</v>
      </c>
      <c r="C77" s="97"/>
      <c r="D77" s="97"/>
      <c r="E77" s="97"/>
    </row>
    <row r="78" spans="2:5" ht="12.75">
      <c r="B78" s="98" t="s">
        <v>98</v>
      </c>
      <c r="C78" s="98"/>
      <c r="D78" s="98"/>
      <c r="E78" s="98"/>
    </row>
    <row r="79" spans="2:5" s="29" customFormat="1" ht="12.75">
      <c r="B79" s="38"/>
      <c r="C79" s="38"/>
      <c r="D79" s="38"/>
      <c r="E79" s="38"/>
    </row>
    <row r="80" spans="2:5" ht="25.5">
      <c r="B80" s="45" t="s">
        <v>1</v>
      </c>
      <c r="C80" s="46" t="s">
        <v>2</v>
      </c>
      <c r="D80" s="47" t="s">
        <v>0</v>
      </c>
      <c r="E80" s="20" t="s">
        <v>15</v>
      </c>
    </row>
    <row r="81" spans="2:5" ht="12.75">
      <c r="B81" s="9" t="s">
        <v>3</v>
      </c>
      <c r="C81" s="2">
        <v>0</v>
      </c>
      <c r="D81" s="36">
        <v>13548.15</v>
      </c>
      <c r="E81" s="5">
        <f aca="true" t="shared" si="2" ref="E81:E91">C81/D81*100</f>
        <v>0</v>
      </c>
    </row>
    <row r="82" spans="2:5" ht="12.75">
      <c r="B82" s="9" t="s">
        <v>4</v>
      </c>
      <c r="C82" s="2">
        <v>2</v>
      </c>
      <c r="D82" s="36">
        <v>13724.05</v>
      </c>
      <c r="E82" s="5">
        <f t="shared" si="2"/>
        <v>0.014572957691060583</v>
      </c>
    </row>
    <row r="83" spans="2:5" ht="12.75">
      <c r="B83" s="9" t="s">
        <v>5</v>
      </c>
      <c r="C83" s="4">
        <v>3</v>
      </c>
      <c r="D83" s="36">
        <v>13758.37</v>
      </c>
      <c r="E83" s="5">
        <f t="shared" si="2"/>
        <v>0.021804908575652492</v>
      </c>
    </row>
    <row r="84" spans="2:5" ht="12.75">
      <c r="B84" s="9" t="s">
        <v>6</v>
      </c>
      <c r="C84" s="4">
        <v>6</v>
      </c>
      <c r="D84" s="36">
        <v>13610.28</v>
      </c>
      <c r="E84" s="5">
        <f t="shared" si="2"/>
        <v>0.04408432449589575</v>
      </c>
    </row>
    <row r="85" spans="2:5" ht="12.75">
      <c r="B85" s="9" t="s">
        <v>7</v>
      </c>
      <c r="C85" s="2">
        <v>7</v>
      </c>
      <c r="D85" s="36">
        <v>13669.22</v>
      </c>
      <c r="E85" s="5">
        <f t="shared" si="2"/>
        <v>0.051209944678628334</v>
      </c>
    </row>
    <row r="86" spans="2:5" ht="12.75">
      <c r="B86" s="9" t="s">
        <v>8</v>
      </c>
      <c r="C86" s="2">
        <v>22</v>
      </c>
      <c r="D86" s="36">
        <v>13593.37</v>
      </c>
      <c r="E86" s="5">
        <f t="shared" si="2"/>
        <v>0.16184360463961472</v>
      </c>
    </row>
    <row r="87" spans="2:5" ht="12.75">
      <c r="B87" s="9" t="s">
        <v>9</v>
      </c>
      <c r="C87" s="2">
        <v>29</v>
      </c>
      <c r="D87" s="36">
        <v>13216.1</v>
      </c>
      <c r="E87" s="5">
        <f t="shared" si="2"/>
        <v>0.21942933240517246</v>
      </c>
    </row>
    <row r="88" spans="2:5" ht="12.75">
      <c r="B88" s="9" t="s">
        <v>10</v>
      </c>
      <c r="C88" s="2">
        <v>100</v>
      </c>
      <c r="D88" s="36">
        <v>13353.51</v>
      </c>
      <c r="E88" s="5">
        <f t="shared" si="2"/>
        <v>0.7488667773491764</v>
      </c>
    </row>
    <row r="89" spans="2:5" ht="12.75">
      <c r="B89" s="9" t="s">
        <v>11</v>
      </c>
      <c r="C89" s="2">
        <v>169</v>
      </c>
      <c r="D89" s="36">
        <v>12804.67</v>
      </c>
      <c r="E89" s="5">
        <f t="shared" si="2"/>
        <v>1.319830967920298</v>
      </c>
    </row>
    <row r="90" spans="2:5" ht="12.75">
      <c r="B90" s="9" t="s">
        <v>12</v>
      </c>
      <c r="C90" s="2">
        <v>174</v>
      </c>
      <c r="D90" s="36">
        <v>11753.13</v>
      </c>
      <c r="E90" s="5">
        <f t="shared" si="2"/>
        <v>1.480456695365405</v>
      </c>
    </row>
    <row r="91" spans="2:5" ht="12.75">
      <c r="B91" s="9" t="s">
        <v>13</v>
      </c>
      <c r="C91" s="2">
        <v>19</v>
      </c>
      <c r="D91" s="36">
        <v>4221.93</v>
      </c>
      <c r="E91" s="5">
        <f t="shared" si="2"/>
        <v>0.4500311468925349</v>
      </c>
    </row>
    <row r="92" spans="2:5" ht="13.5" thickBot="1">
      <c r="B92" s="51" t="s">
        <v>14</v>
      </c>
      <c r="C92" s="15">
        <f>SUM(C81:C91)</f>
        <v>531</v>
      </c>
      <c r="D92" s="15">
        <f>SUM(D81:D91)</f>
        <v>137252.77999999997</v>
      </c>
      <c r="E92" s="52">
        <f>C92/D92*100</f>
        <v>0.38687740969618256</v>
      </c>
    </row>
    <row r="93" spans="2:5" ht="12.75">
      <c r="B93" s="28"/>
      <c r="C93" s="4"/>
      <c r="D93" s="4"/>
      <c r="E93" s="5"/>
    </row>
    <row r="97" spans="2:6" ht="12.75">
      <c r="B97" s="97"/>
      <c r="C97" s="97"/>
      <c r="D97" s="97"/>
      <c r="E97" s="97"/>
      <c r="F97" s="29"/>
    </row>
    <row r="98" spans="2:6" ht="12.75">
      <c r="B98" s="98"/>
      <c r="C98" s="98"/>
      <c r="D98" s="98"/>
      <c r="E98" s="98"/>
      <c r="F98" s="29"/>
    </row>
    <row r="99" spans="2:6" ht="12.75">
      <c r="B99" s="38"/>
      <c r="C99" s="38"/>
      <c r="D99" s="38"/>
      <c r="E99" s="38"/>
      <c r="F99" s="29"/>
    </row>
    <row r="100" spans="2:6" ht="12.75">
      <c r="B100" s="48"/>
      <c r="C100" s="49"/>
      <c r="D100" s="50"/>
      <c r="E100" s="20"/>
      <c r="F100" s="29"/>
    </row>
    <row r="101" spans="2:6" ht="12.75">
      <c r="B101" s="9"/>
      <c r="C101" s="2"/>
      <c r="D101" s="36"/>
      <c r="E101" s="5"/>
      <c r="F101" s="29"/>
    </row>
    <row r="102" spans="2:6" ht="12.75">
      <c r="B102" s="9"/>
      <c r="C102" s="2"/>
      <c r="D102" s="36"/>
      <c r="E102" s="5"/>
      <c r="F102" s="29"/>
    </row>
    <row r="103" spans="2:6" ht="12.75">
      <c r="B103" s="9"/>
      <c r="C103" s="4"/>
      <c r="D103" s="36"/>
      <c r="E103" s="5"/>
      <c r="F103" s="29"/>
    </row>
    <row r="104" spans="2:6" ht="12.75">
      <c r="B104" s="9"/>
      <c r="C104" s="4"/>
      <c r="D104" s="36"/>
      <c r="E104" s="5"/>
      <c r="F104" s="29"/>
    </row>
    <row r="105" spans="2:6" ht="12.75">
      <c r="B105" s="9"/>
      <c r="C105" s="2"/>
      <c r="D105" s="36"/>
      <c r="E105" s="5"/>
      <c r="F105" s="29"/>
    </row>
    <row r="106" spans="2:6" ht="12.75">
      <c r="B106" s="9"/>
      <c r="C106" s="2"/>
      <c r="D106" s="36"/>
      <c r="E106" s="5"/>
      <c r="F106" s="29"/>
    </row>
    <row r="107" spans="2:6" ht="12.75">
      <c r="B107" s="9"/>
      <c r="C107" s="2"/>
      <c r="D107" s="36"/>
      <c r="E107" s="5"/>
      <c r="F107" s="29"/>
    </row>
    <row r="108" spans="2:6" ht="12.75">
      <c r="B108" s="9"/>
      <c r="C108" s="2"/>
      <c r="D108" s="36"/>
      <c r="E108" s="5"/>
      <c r="F108" s="29"/>
    </row>
    <row r="109" spans="2:6" ht="12.75">
      <c r="B109" s="9"/>
      <c r="C109" s="2"/>
      <c r="D109" s="36"/>
      <c r="E109" s="5"/>
      <c r="F109" s="29"/>
    </row>
    <row r="110" spans="2:6" ht="12.75">
      <c r="B110" s="9"/>
      <c r="C110" s="2"/>
      <c r="D110" s="36"/>
      <c r="E110" s="5"/>
      <c r="F110" s="29"/>
    </row>
    <row r="111" spans="2:6" ht="12.75">
      <c r="B111" s="9"/>
      <c r="C111" s="2"/>
      <c r="D111" s="36"/>
      <c r="E111" s="5"/>
      <c r="F111" s="29"/>
    </row>
    <row r="112" spans="2:6" ht="12.75">
      <c r="B112" s="28"/>
      <c r="C112" s="4"/>
      <c r="D112" s="4"/>
      <c r="E112" s="5"/>
      <c r="F112" s="29"/>
    </row>
    <row r="113" spans="2:6" ht="12.75">
      <c r="B113" s="29"/>
      <c r="C113" s="29"/>
      <c r="D113" s="29"/>
      <c r="E113" s="30"/>
      <c r="F113" s="29"/>
    </row>
  </sheetData>
  <mergeCells count="12">
    <mergeCell ref="B77:E77"/>
    <mergeCell ref="B78:E78"/>
    <mergeCell ref="B97:E97"/>
    <mergeCell ref="B98:E98"/>
    <mergeCell ref="B1:E1"/>
    <mergeCell ref="B2:E2"/>
    <mergeCell ref="B24:E24"/>
    <mergeCell ref="B25:E25"/>
    <mergeCell ref="B57:E57"/>
    <mergeCell ref="B58:E58"/>
    <mergeCell ref="B39:E39"/>
    <mergeCell ref="B40:E40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Header>&amp;C&amp;A</oddHeader>
    <oddFooter>&amp;CPage 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UUF</cp:lastModifiedBy>
  <cp:lastPrinted>2005-11-21T14:13:01Z</cp:lastPrinted>
  <dcterms:created xsi:type="dcterms:W3CDTF">2005-11-09T11:50:01Z</dcterms:created>
  <dcterms:modified xsi:type="dcterms:W3CDTF">2005-11-21T14:13:12Z</dcterms:modified>
  <cp:category/>
  <cp:version/>
  <cp:contentType/>
  <cp:contentStatus/>
</cp:coreProperties>
</file>