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<sst xmlns="http://schemas.openxmlformats.org/spreadsheetml/2006/main" count="29" uniqueCount="20">
  <si>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Ressourcehistogram</t>
  </si>
  <si>
    <t>VP forlængelse</t>
  </si>
  <si>
    <t>Ekstern projektleder</t>
  </si>
  <si>
    <t>Total</t>
  </si>
  <si>
    <t>Ekstern assistance til dokumentation</t>
  </si>
  <si>
    <t>Total timer</t>
  </si>
  <si>
    <t>Udgift</t>
  </si>
  <si>
    <t>Ekstern juridisk bistand</t>
  </si>
  <si>
    <t>VP research</t>
  </si>
  <si>
    <t>Intern fastansættelse - Projektansvarlig (NN2)</t>
  </si>
  <si>
    <t>Intern tidsbegrænset ansættelse - Analyseansvarlig (NN3)</t>
  </si>
  <si>
    <t>Intern tidsbegrænset ansættelse - Projektsekretær (NN4)</t>
  </si>
  <si>
    <t>Intern tidsbegrænset ansættelse (NN3)</t>
  </si>
  <si>
    <t xml:space="preserve">Subtotal </t>
  </si>
  <si>
    <t>- heraf ekstern bistand</t>
  </si>
  <si>
    <t>- heraf sekretariatsbetjening</t>
  </si>
  <si>
    <t>Bilag c)</t>
  </si>
  <si>
    <t>Løbende drift, opfølgning mv.</t>
  </si>
  <si>
    <t>Intern fastansættelse- Juridisk koordinator (NN1)</t>
  </si>
  <si>
    <t>Note: Lønudgifterne er inkl. overhead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</si>
</sst>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[$-406]mmmm\ yy;@"/>
    <numFmt numFmtId="166" formatCode="[$-406]mmmmm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6" fillId="0" borderId="0" xfId="0" applyFont="1" applyAlignment="1" quotePrefix="1">
      <alignment vertical="top"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Zeros="0" tabSelected="1" workbookViewId="0" topLeftCell="A1">
      <pane xSplit="1" ySplit="4" topLeftCell="B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4" sqref="A24"/>
    </sheetView>
  </sheetViews>
  <sheetFormatPr defaultColWidth="9.140625" defaultRowHeight="12.75"/>
  <cols>
    <col min="1" max="1" width="32.421875" style="2" bestFit="1" customWidth="1"/>
    <col min="2" max="2" width="8.00390625" style="2" bestFit="1" customWidth="1"/>
    <col min="3" max="3" width="8.421875" style="2" bestFit="1" customWidth="1"/>
    <col min="4" max="4" width="5.28125" style="2" bestFit="1" customWidth="1"/>
    <col min="5" max="5" width="5.57421875" style="2" bestFit="1" customWidth="1"/>
    <col min="6" max="6" width="5.8515625" style="2" bestFit="1" customWidth="1"/>
    <col min="7" max="8" width="5.57421875" style="2" bestFit="1" customWidth="1"/>
    <col min="9" max="9" width="5.28125" style="2" bestFit="1" customWidth="1"/>
    <col min="10" max="10" width="4.7109375" style="2" bestFit="1" customWidth="1"/>
    <col min="11" max="14" width="5.8515625" style="2" bestFit="1" customWidth="1"/>
    <col min="15" max="15" width="5.28125" style="2" bestFit="1" customWidth="1"/>
    <col min="16" max="16" width="5.57421875" style="2" bestFit="1" customWidth="1"/>
    <col min="17" max="17" width="5.8515625" style="2" bestFit="1" customWidth="1"/>
    <col min="18" max="19" width="5.57421875" style="2" bestFit="1" customWidth="1"/>
    <col min="20" max="20" width="5.28125" style="2" bestFit="1" customWidth="1"/>
    <col min="21" max="21" width="4.7109375" style="2" bestFit="1" customWidth="1"/>
    <col min="22" max="23" width="5.8515625" style="2" bestFit="1" customWidth="1"/>
    <col min="24" max="24" width="5.28125" style="2" bestFit="1" customWidth="1"/>
    <col min="25" max="25" width="5.8515625" style="2" bestFit="1" customWidth="1"/>
    <col min="26" max="16384" width="9.140625" style="2" customWidth="1"/>
  </cols>
  <sheetData>
    <row r="1" ht="15.75">
      <c r="A1" s="16" t="s">
        <v>16</v>
      </c>
    </row>
    <row r="3" ht="12.75">
      <c r="A3" s="1" t="s">
        <v>0</v>
      </c>
    </row>
    <row r="4" spans="2:25" ht="11.25">
      <c r="B4" s="10" t="s">
        <v>5</v>
      </c>
      <c r="C4" s="10" t="s">
        <v>6</v>
      </c>
      <c r="D4" s="3">
        <v>38718</v>
      </c>
      <c r="E4" s="3">
        <v>38749</v>
      </c>
      <c r="F4" s="3">
        <v>38777</v>
      </c>
      <c r="G4" s="3">
        <v>38808</v>
      </c>
      <c r="H4" s="3">
        <v>38838</v>
      </c>
      <c r="I4" s="3">
        <v>38869</v>
      </c>
      <c r="J4" s="3">
        <v>38899</v>
      </c>
      <c r="K4" s="3">
        <v>38930</v>
      </c>
      <c r="L4" s="3">
        <v>38961</v>
      </c>
      <c r="M4" s="3">
        <v>39022</v>
      </c>
      <c r="N4" s="3">
        <v>39052</v>
      </c>
      <c r="O4" s="3">
        <v>39083</v>
      </c>
      <c r="P4" s="3">
        <v>39114</v>
      </c>
      <c r="Q4" s="3">
        <v>39142</v>
      </c>
      <c r="R4" s="3">
        <v>39173</v>
      </c>
      <c r="S4" s="3">
        <v>39203</v>
      </c>
      <c r="T4" s="3">
        <v>39234</v>
      </c>
      <c r="U4" s="3">
        <v>39264</v>
      </c>
      <c r="V4" s="3">
        <v>39295</v>
      </c>
      <c r="W4" s="3">
        <v>39326</v>
      </c>
      <c r="X4" s="3">
        <v>39356</v>
      </c>
      <c r="Y4" s="3">
        <v>39387</v>
      </c>
    </row>
    <row r="5" ht="11.25">
      <c r="A5" s="4" t="s">
        <v>1</v>
      </c>
    </row>
    <row r="7" spans="1:14" ht="11.25">
      <c r="A7" s="2" t="s">
        <v>2</v>
      </c>
      <c r="B7" s="2">
        <f>SUM(D7:T7)</f>
        <v>1320</v>
      </c>
      <c r="C7" s="5">
        <f>B7*1500</f>
        <v>1980000</v>
      </c>
      <c r="D7" s="2">
        <v>160</v>
      </c>
      <c r="E7" s="2">
        <v>160</v>
      </c>
      <c r="F7" s="2">
        <v>160</v>
      </c>
      <c r="G7" s="2">
        <v>160</v>
      </c>
      <c r="H7" s="2">
        <v>10</v>
      </c>
      <c r="I7" s="2">
        <v>10</v>
      </c>
      <c r="J7" s="2">
        <v>20</v>
      </c>
      <c r="K7" s="2">
        <v>160</v>
      </c>
      <c r="L7" s="2">
        <v>160</v>
      </c>
      <c r="M7" s="2">
        <v>160</v>
      </c>
      <c r="N7" s="2">
        <v>160</v>
      </c>
    </row>
    <row r="8" spans="1:7" ht="11.25">
      <c r="A8" s="2" t="s">
        <v>4</v>
      </c>
      <c r="B8" s="2">
        <f>SUM(D8:T8)</f>
        <v>160</v>
      </c>
      <c r="C8" s="5">
        <f>B8*1200</f>
        <v>192000</v>
      </c>
      <c r="D8" s="2">
        <v>40</v>
      </c>
      <c r="E8" s="2">
        <v>40</v>
      </c>
      <c r="F8" s="2">
        <v>40</v>
      </c>
      <c r="G8" s="2">
        <v>40</v>
      </c>
    </row>
    <row r="9" spans="1:11" ht="11.25">
      <c r="A9" s="2" t="s">
        <v>7</v>
      </c>
      <c r="B9" s="2">
        <f>SUM(D9:T9)</f>
        <v>340</v>
      </c>
      <c r="C9" s="5">
        <f>B9*2000</f>
        <v>680000</v>
      </c>
      <c r="D9" s="2">
        <v>40</v>
      </c>
      <c r="E9" s="2">
        <v>80</v>
      </c>
      <c r="F9" s="2">
        <v>80</v>
      </c>
      <c r="G9" s="2">
        <v>80</v>
      </c>
      <c r="K9" s="2">
        <v>60</v>
      </c>
    </row>
    <row r="10" spans="2:3" ht="11.25">
      <c r="B10" s="2">
        <f>SUM(D10:T10)</f>
        <v>0</v>
      </c>
      <c r="C10" s="5"/>
    </row>
    <row r="11" spans="1:14" s="7" customFormat="1" ht="22.5">
      <c r="A11" s="6" t="s">
        <v>18</v>
      </c>
      <c r="B11" s="7">
        <f>SUM(D11:T11)</f>
        <v>1280</v>
      </c>
      <c r="C11" s="8">
        <f>220*B11</f>
        <v>281600</v>
      </c>
      <c r="G11" s="7">
        <v>160</v>
      </c>
      <c r="H11" s="7">
        <v>160</v>
      </c>
      <c r="I11" s="7">
        <v>160</v>
      </c>
      <c r="J11" s="7">
        <v>160</v>
      </c>
      <c r="K11" s="7">
        <v>160</v>
      </c>
      <c r="L11" s="7">
        <v>160</v>
      </c>
      <c r="M11" s="7">
        <v>160</v>
      </c>
      <c r="N11" s="7">
        <v>160</v>
      </c>
    </row>
    <row r="12" spans="1:14" s="7" customFormat="1" ht="11.25">
      <c r="A12" s="7" t="s">
        <v>9</v>
      </c>
      <c r="B12" s="7">
        <f aca="true" t="shared" si="0" ref="B12:B21">SUM(D12:T12)</f>
        <v>1280</v>
      </c>
      <c r="C12" s="8">
        <f>260*B12</f>
        <v>332800</v>
      </c>
      <c r="G12" s="7">
        <v>160</v>
      </c>
      <c r="H12" s="7">
        <v>160</v>
      </c>
      <c r="I12" s="7">
        <v>160</v>
      </c>
      <c r="J12" s="7">
        <v>160</v>
      </c>
      <c r="K12" s="7">
        <v>160</v>
      </c>
      <c r="L12" s="7">
        <v>160</v>
      </c>
      <c r="M12" s="7">
        <v>160</v>
      </c>
      <c r="N12" s="7">
        <v>160</v>
      </c>
    </row>
    <row r="13" spans="1:14" s="7" customFormat="1" ht="11.25">
      <c r="A13" s="6" t="s">
        <v>12</v>
      </c>
      <c r="B13" s="7">
        <f t="shared" si="0"/>
        <v>1280</v>
      </c>
      <c r="C13" s="8">
        <f>200*B13</f>
        <v>256000</v>
      </c>
      <c r="G13" s="7">
        <v>160</v>
      </c>
      <c r="H13" s="7">
        <v>160</v>
      </c>
      <c r="I13" s="7">
        <v>160</v>
      </c>
      <c r="J13" s="7">
        <v>160</v>
      </c>
      <c r="K13" s="7">
        <v>160</v>
      </c>
      <c r="L13" s="7">
        <v>160</v>
      </c>
      <c r="M13" s="7">
        <v>160</v>
      </c>
      <c r="N13" s="7">
        <v>160</v>
      </c>
    </row>
    <row r="14" spans="1:14" s="7" customFormat="1" ht="22.5">
      <c r="A14" s="6" t="s">
        <v>11</v>
      </c>
      <c r="B14" s="7">
        <f t="shared" si="0"/>
        <v>1280</v>
      </c>
      <c r="C14" s="8">
        <f>130*B14</f>
        <v>166400</v>
      </c>
      <c r="G14" s="7">
        <v>160</v>
      </c>
      <c r="H14" s="7">
        <v>160</v>
      </c>
      <c r="I14" s="7">
        <v>160</v>
      </c>
      <c r="J14" s="7">
        <v>160</v>
      </c>
      <c r="K14" s="7">
        <v>160</v>
      </c>
      <c r="L14" s="7">
        <v>160</v>
      </c>
      <c r="M14" s="7">
        <v>160</v>
      </c>
      <c r="N14" s="7">
        <v>160</v>
      </c>
    </row>
    <row r="15" spans="1:3" s="7" customFormat="1" ht="11.25">
      <c r="A15" s="6"/>
      <c r="C15" s="8"/>
    </row>
    <row r="16" spans="1:3" s="7" customFormat="1" ht="11.25">
      <c r="A16" s="6" t="s">
        <v>13</v>
      </c>
      <c r="B16" s="7">
        <f>SUM(B7:B14)</f>
        <v>6940</v>
      </c>
      <c r="C16" s="8">
        <f>SUM(C6:C14)</f>
        <v>3888800</v>
      </c>
    </row>
    <row r="17" spans="1:3" s="7" customFormat="1" ht="11.25">
      <c r="A17" s="11" t="s">
        <v>14</v>
      </c>
      <c r="B17" s="12">
        <f>SUM(B7:B9)</f>
        <v>1820</v>
      </c>
      <c r="C17" s="13">
        <f>SUM(C7:C9)</f>
        <v>2852000</v>
      </c>
    </row>
    <row r="18" spans="1:3" s="7" customFormat="1" ht="11.25">
      <c r="A18" s="11" t="s">
        <v>15</v>
      </c>
      <c r="B18" s="12">
        <f>SUM(B11:B14)</f>
        <v>5120</v>
      </c>
      <c r="C18" s="13">
        <f>SUM(C11:C14)</f>
        <v>1036800</v>
      </c>
    </row>
    <row r="19" spans="2:3" ht="11.25">
      <c r="B19" s="7">
        <f t="shared" si="0"/>
        <v>0</v>
      </c>
      <c r="C19" s="5"/>
    </row>
    <row r="20" spans="1:3" s="7" customFormat="1" ht="11.25">
      <c r="A20" s="9" t="s">
        <v>8</v>
      </c>
      <c r="B20" s="7">
        <f t="shared" si="0"/>
        <v>0</v>
      </c>
      <c r="C20" s="8"/>
    </row>
    <row r="21" spans="2:3" s="7" customFormat="1" ht="11.25">
      <c r="B21" s="7">
        <f t="shared" si="0"/>
        <v>0</v>
      </c>
      <c r="C21" s="8"/>
    </row>
    <row r="22" spans="1:25" s="7" customFormat="1" ht="11.25">
      <c r="A22" s="7" t="s">
        <v>9</v>
      </c>
      <c r="B22" s="7">
        <f>SUM(D22:Y22)</f>
        <v>1760</v>
      </c>
      <c r="C22" s="8">
        <f>260*B22</f>
        <v>457600</v>
      </c>
      <c r="O22" s="7">
        <v>160</v>
      </c>
      <c r="P22" s="7">
        <v>160</v>
      </c>
      <c r="Q22" s="7">
        <v>160</v>
      </c>
      <c r="R22" s="7">
        <v>160</v>
      </c>
      <c r="S22" s="7">
        <v>160</v>
      </c>
      <c r="T22" s="7">
        <v>160</v>
      </c>
      <c r="U22" s="7">
        <v>160</v>
      </c>
      <c r="V22" s="7">
        <v>160</v>
      </c>
      <c r="W22" s="7">
        <v>160</v>
      </c>
      <c r="X22" s="7">
        <v>160</v>
      </c>
      <c r="Y22" s="7">
        <v>160</v>
      </c>
    </row>
    <row r="23" spans="1:25" s="7" customFormat="1" ht="22.5">
      <c r="A23" s="6" t="s">
        <v>10</v>
      </c>
      <c r="B23" s="7">
        <f>SUM(D23:Y23)</f>
        <v>1760</v>
      </c>
      <c r="C23" s="8">
        <f>200*B23</f>
        <v>352000</v>
      </c>
      <c r="O23" s="7">
        <v>160</v>
      </c>
      <c r="P23" s="7">
        <v>160</v>
      </c>
      <c r="Q23" s="7">
        <v>160</v>
      </c>
      <c r="R23" s="7">
        <v>160</v>
      </c>
      <c r="S23" s="7">
        <v>160</v>
      </c>
      <c r="T23" s="7">
        <v>160</v>
      </c>
      <c r="U23" s="7">
        <v>160</v>
      </c>
      <c r="V23" s="7">
        <v>160</v>
      </c>
      <c r="W23" s="7">
        <v>160</v>
      </c>
      <c r="X23" s="7">
        <v>160</v>
      </c>
      <c r="Y23" s="7">
        <v>160</v>
      </c>
    </row>
    <row r="24" spans="1:25" s="7" customFormat="1" ht="22.5">
      <c r="A24" s="6" t="s">
        <v>11</v>
      </c>
      <c r="B24" s="7">
        <f>SUM(D24:Y24)</f>
        <v>1760</v>
      </c>
      <c r="C24" s="8">
        <f>130*B24</f>
        <v>228800</v>
      </c>
      <c r="O24" s="7">
        <v>160</v>
      </c>
      <c r="P24" s="7">
        <v>160</v>
      </c>
      <c r="Q24" s="7">
        <v>160</v>
      </c>
      <c r="R24" s="7">
        <v>160</v>
      </c>
      <c r="S24" s="7">
        <v>160</v>
      </c>
      <c r="T24" s="7">
        <v>160</v>
      </c>
      <c r="U24" s="7">
        <v>160</v>
      </c>
      <c r="V24" s="7">
        <v>160</v>
      </c>
      <c r="W24" s="7">
        <v>160</v>
      </c>
      <c r="X24" s="7">
        <v>160</v>
      </c>
      <c r="Y24" s="7">
        <v>160</v>
      </c>
    </row>
    <row r="26" spans="1:3" ht="11.25">
      <c r="A26" s="6" t="s">
        <v>13</v>
      </c>
      <c r="B26" s="2">
        <f>SUM(B22:B24)</f>
        <v>5280</v>
      </c>
      <c r="C26" s="5">
        <f>SUM(C22:C24)</f>
        <v>1038400</v>
      </c>
    </row>
    <row r="27" spans="1:3" ht="11.25">
      <c r="A27" s="11" t="s">
        <v>14</v>
      </c>
      <c r="C27" s="2">
        <v>0</v>
      </c>
    </row>
    <row r="28" spans="1:3" ht="11.25">
      <c r="A28" s="11" t="s">
        <v>15</v>
      </c>
      <c r="B28" s="14">
        <f>SUM(B22:B24)</f>
        <v>5280</v>
      </c>
      <c r="C28" s="15">
        <f>SUM(C22:C24)</f>
        <v>1038400</v>
      </c>
    </row>
    <row r="29" spans="1:3" ht="11.25">
      <c r="A29" s="11"/>
      <c r="B29" s="14"/>
      <c r="C29" s="15"/>
    </row>
    <row r="30" spans="1:3" ht="11.25">
      <c r="A30" s="17" t="s">
        <v>17</v>
      </c>
      <c r="B30" s="14"/>
      <c r="C30" s="15"/>
    </row>
    <row r="31" spans="1:3" ht="22.5">
      <c r="A31" s="6" t="s">
        <v>18</v>
      </c>
      <c r="B31" s="7">
        <v>1760</v>
      </c>
      <c r="C31" s="8">
        <f>260*B31</f>
        <v>457600</v>
      </c>
    </row>
    <row r="32" spans="1:3" ht="11.25">
      <c r="A32" s="6"/>
      <c r="B32" s="7"/>
      <c r="C32" s="8"/>
    </row>
    <row r="33" spans="1:3" ht="11.25">
      <c r="A33" s="6" t="s">
        <v>13</v>
      </c>
      <c r="B33" s="7">
        <f>SUM(B31:B32)</f>
        <v>1760</v>
      </c>
      <c r="C33" s="8">
        <f>SUM(C31:C32)</f>
        <v>457600</v>
      </c>
    </row>
    <row r="34" spans="1:3" ht="11.25">
      <c r="A34" s="11" t="s">
        <v>14</v>
      </c>
      <c r="B34" s="7"/>
      <c r="C34" s="8"/>
    </row>
    <row r="35" spans="1:3" ht="11.25">
      <c r="A35" s="11" t="s">
        <v>15</v>
      </c>
      <c r="B35" s="7">
        <f>B31</f>
        <v>1760</v>
      </c>
      <c r="C35" s="8">
        <f>C31</f>
        <v>457600</v>
      </c>
    </row>
    <row r="36" ht="11.25">
      <c r="C36" s="5"/>
    </row>
    <row r="37" spans="1:25" ht="11.25">
      <c r="A37" s="18" t="s">
        <v>3</v>
      </c>
      <c r="B37" s="18">
        <f>B16+B26+B33</f>
        <v>13980</v>
      </c>
      <c r="C37" s="19">
        <f>C16+C26+C31</f>
        <v>5384800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3" ht="11.25">
      <c r="A38" s="21" t="s">
        <v>19</v>
      </c>
      <c r="B38" s="14"/>
      <c r="C38" s="15"/>
    </row>
    <row r="39" spans="1:3" ht="11.25">
      <c r="A39" s="11"/>
      <c r="B39" s="14"/>
      <c r="C39" s="15"/>
    </row>
    <row r="40" ht="11.25">
      <c r="C40" s="5"/>
    </row>
    <row r="41" ht="11.25">
      <c r="C41" s="5"/>
    </row>
    <row r="42" ht="11.25">
      <c r="C42" s="5"/>
    </row>
    <row r="43" ht="11.25">
      <c r="C43" s="5"/>
    </row>
  </sheetData>
  <printOptions/>
  <pageMargins left="0.75" right="0.75" top="1" bottom="1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</dc:creator>
  <cp:keywords/>
  <dc:description/>
  <cp:lastModifiedBy>Trine Lætgaard Hansen</cp:lastModifiedBy>
  <cp:lastPrinted>2006-01-26T09:58:18Z</cp:lastPrinted>
  <dcterms:created xsi:type="dcterms:W3CDTF">2006-01-04T16:13:36Z</dcterms:created>
  <dcterms:modified xsi:type="dcterms:W3CDTF">2006-01-30T13:16:11Z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{7460286F-73D0-4D29-A8F4-281230BBD8A5}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false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  <property fmtid="{D5CDD505-2E9C-101B-9397-08002B2CF9AE}" pid="10" name="FujitsuDocumentOpenedAndNotYetMarkedAsEDocInExcel">
    <vt:bool>false</vt:bool>
  </property>
  <property fmtid="{D5CDD505-2E9C-101B-9397-08002B2CF9AE}" pid="11" name="_AdHocReviewCycleID">
    <vt:i4>-869791282</vt:i4>
  </property>
  <property fmtid="{D5CDD505-2E9C-101B-9397-08002B2CF9AE}" pid="12" name="_EmailSubject">
    <vt:lpwstr>Vagtplan indstilling</vt:lpwstr>
  </property>
  <property fmtid="{D5CDD505-2E9C-101B-9397-08002B2CF9AE}" pid="13" name="_AuthorEmail">
    <vt:lpwstr>bel@okf.kk.dk</vt:lpwstr>
  </property>
  <property fmtid="{D5CDD505-2E9C-101B-9397-08002B2CF9AE}" pid="14" name="_AuthorEmailDisplayName">
    <vt:lpwstr>Berit Ellegaard</vt:lpwstr>
  </property>
  <property fmtid="{D5CDD505-2E9C-101B-9397-08002B2CF9AE}" pid="15" name="_ReviewingToolsShownOnce">
    <vt:lpwstr/>
  </property>
</Properties>
</file>