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mc:AlternateContent xmlns:mc="http://schemas.openxmlformats.org/markup-compatibility/2006">
    <mc:Choice Requires="x15">
      <x15ac:absPath xmlns:x15ac="http://schemas.microsoft.com/office/spreadsheetml/2010/11/ac" url="https://kksky-my.sharepoint.com/personal/l10n_kk_dk/Documents/Klima, Bygninger og Anlæg/Bio-Kli værktøj/dokumenter til portalen/"/>
    </mc:Choice>
  </mc:AlternateContent>
  <xr:revisionPtr revIDLastSave="290" documentId="8_{A6DA017F-1108-41FD-98E4-CE5F47D732FB}" xr6:coauthVersionLast="47" xr6:coauthVersionMax="47" xr10:uidLastSave="{D0457691-DCCF-4C5A-836C-6277A086465A}"/>
  <bookViews>
    <workbookView xWindow="28680" yWindow="-120" windowWidth="29040" windowHeight="17520" firstSheet="2" activeTab="2" xr2:uid="{87807D2C-0BB1-468C-ABD2-CAD87EB68F16}"/>
  </bookViews>
  <sheets>
    <sheet name="Ark1" sheetId="1" r:id="rId1"/>
    <sheet name="Ark2" sheetId="2" r:id="rId2"/>
    <sheet name="KK Biofaktor beregner" sheetId="3" r:id="rId3"/>
    <sheet name="Anvendelse" sheetId="9" r:id="rId4"/>
    <sheet name="Arealer beskrivelse "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3" l="1"/>
  <c r="H31" i="3"/>
  <c r="E29" i="3"/>
  <c r="F29" i="3"/>
  <c r="G29" i="3"/>
  <c r="H29" i="3"/>
  <c r="E19" i="3"/>
  <c r="F19" i="3"/>
  <c r="G19" i="3"/>
  <c r="H19" i="3"/>
  <c r="H17" i="3"/>
  <c r="G17" i="3"/>
  <c r="F17" i="3"/>
  <c r="E17" i="3"/>
  <c r="J44" i="3"/>
  <c r="J45" i="3"/>
  <c r="J43" i="3"/>
  <c r="I45" i="3"/>
  <c r="I44" i="3"/>
  <c r="I43" i="3"/>
  <c r="H43" i="3"/>
  <c r="H44" i="3"/>
  <c r="H45" i="3"/>
  <c r="G45" i="3"/>
  <c r="G44" i="3"/>
  <c r="G43" i="3"/>
  <c r="J47" i="3"/>
  <c r="J53" i="3" s="1"/>
  <c r="J55" i="3" s="1"/>
  <c r="I47" i="3"/>
  <c r="I53" i="3" s="1"/>
  <c r="I55" i="3" s="1"/>
  <c r="H47" i="3"/>
  <c r="H53" i="3" s="1"/>
  <c r="H55" i="3" s="1"/>
  <c r="G47" i="3"/>
  <c r="G51" i="3"/>
  <c r="D25" i="2"/>
  <c r="D63" i="2"/>
  <c r="H63" i="2"/>
  <c r="G63" i="2"/>
  <c r="F63" i="2"/>
  <c r="E63" i="2"/>
  <c r="H25" i="2"/>
  <c r="G25" i="2"/>
  <c r="F25" i="2"/>
  <c r="E25" i="2"/>
  <c r="D23" i="2"/>
  <c r="G53" i="3" l="1"/>
  <c r="G55" i="3" s="1"/>
  <c r="E31" i="3"/>
  <c r="F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Viggo Peter Meng Folkmann</author>
  </authors>
  <commentList>
    <comment ref="A10" authorId="0" shapeId="0" xr:uid="{C8B858BB-13D5-486D-9B20-6F5B6B2D332B}">
      <text>
        <r>
          <rPr>
            <sz val="11"/>
            <color theme="1"/>
            <rFont val="Aptos Narrow"/>
            <family val="2"/>
            <scheme val="minor"/>
          </rPr>
          <t xml:space="preserve">KK:
Offset kun hvis beplantning er af en art eller pleje, hvor det er forventeligt. Krat og buske må forventes at blive klippet.
Op til 12,5 cm offset pr år svarer til en forøgelse af diameter eller areal på 25 cm pr år.
</t>
        </r>
      </text>
    </comment>
    <comment ref="A12" authorId="0" shapeId="0" xr:uid="{2092B5A9-49A3-451C-AEFB-CBF4DBCCF959}">
      <text>
        <r>
          <rPr>
            <sz val="11"/>
            <color theme="1"/>
            <rFont val="Aptos Narrow"/>
            <family val="2"/>
            <scheme val="minor"/>
          </rPr>
          <t xml:space="preserve">KK:
Offset kun hvis beplantning er af en art eller pleje, hvor det er forventeligt. Krat og buske må forventes at blive klippet.
Op til 12,5 cm offset pr år svarer til en forøgelse af diameter eller areal på 25 cm pr år.
</t>
        </r>
      </text>
    </comment>
    <comment ref="A25" authorId="0" shapeId="0" xr:uid="{389AAD8B-EEA9-45B6-B217-D3870191C030}">
      <text>
        <r>
          <rPr>
            <sz val="11"/>
            <color theme="1"/>
            <rFont val="Aptos Narrow"/>
            <family val="2"/>
            <scheme val="minor"/>
          </rPr>
          <t xml:space="preserve">KK:
Brug Kronedække beregner. </t>
        </r>
      </text>
    </comment>
    <comment ref="C41" authorId="0" shapeId="0" xr:uid="{DDFD4FDF-C949-43D8-8FED-4F3167A59A83}">
      <text>
        <r>
          <rPr>
            <sz val="11"/>
            <color theme="1"/>
            <rFont val="Aptos Narrow"/>
            <family val="2"/>
            <scheme val="minor"/>
          </rPr>
          <t xml:space="preserve">KK. Regnes med et gennemsnit på 16-18 cm i st omkr
</t>
        </r>
      </text>
    </comment>
    <comment ref="A51" authorId="0" shapeId="0" xr:uid="{AA79632F-75C7-490C-BE62-9DD08730F30E}">
      <text>
        <r>
          <rPr>
            <sz val="11"/>
            <color theme="1"/>
            <rFont val="Aptos Narrow"/>
            <family val="2"/>
            <scheme val="minor"/>
          </rPr>
          <t>KK:
Offset kun hvis træ eller beplantning er af en art eller pleje, hvor det er forventeligt at der er normal forøgelse af bredde.
12,5 cm offset pr år svarer til en forøgelse af diameter eller areal på 25 cm pr år.</t>
        </r>
      </text>
    </comment>
    <comment ref="C51" authorId="0" shapeId="0" xr:uid="{8EC70278-BED8-4380-AE09-429F11D3F1DA}">
      <text>
        <r>
          <rPr>
            <sz val="11"/>
            <color theme="1"/>
            <rFont val="Aptos Narrow"/>
            <family val="2"/>
            <scheme val="minor"/>
          </rPr>
          <t>KK:
Kroneareal på projekteringstidspunktet.</t>
        </r>
      </text>
    </comment>
  </commentList>
</comments>
</file>

<file path=xl/sharedStrings.xml><?xml version="1.0" encoding="utf-8"?>
<sst xmlns="http://schemas.openxmlformats.org/spreadsheetml/2006/main" count="114" uniqueCount="81">
  <si>
    <t>Biofaktor-beregning</t>
  </si>
  <si>
    <t>biofaktor</t>
  </si>
  <si>
    <t>Eksisterende forhold</t>
  </si>
  <si>
    <t xml:space="preserve">Ibrugtagning </t>
  </si>
  <si>
    <t>Efter 5 år</t>
  </si>
  <si>
    <t>Efter 10 år</t>
  </si>
  <si>
    <t>Efter 15 år</t>
  </si>
  <si>
    <t>Belægninger</t>
  </si>
  <si>
    <r>
      <t>m</t>
    </r>
    <r>
      <rPr>
        <vertAlign val="superscript"/>
        <sz val="10"/>
        <rFont val="KBH"/>
      </rPr>
      <t>2</t>
    </r>
  </si>
  <si>
    <t>Asfalt, beton</t>
  </si>
  <si>
    <t>Brosten, grusflade</t>
  </si>
  <si>
    <t>Piksten, armeret græs</t>
  </si>
  <si>
    <t>Tætklippet græs</t>
  </si>
  <si>
    <t>Fritvokset græs, staudebed</t>
  </si>
  <si>
    <t>Buskads og hække</t>
  </si>
  <si>
    <t>Træer, mindre</t>
  </si>
  <si>
    <t xml:space="preserve">Træer, store </t>
  </si>
  <si>
    <t>Vandkunst</t>
  </si>
  <si>
    <t>Biologisk levende søareal</t>
  </si>
  <si>
    <t>Facadebeplantning, tæt/klippet</t>
  </si>
  <si>
    <t>Facadebeplantning m. volumen</t>
  </si>
  <si>
    <t>Facadebelantning m. stort volumen</t>
  </si>
  <si>
    <t>Tagplantning, sedum</t>
  </si>
  <si>
    <t>Tagplantning, langt, fritvokset græs</t>
  </si>
  <si>
    <t>Samlet grundareal</t>
  </si>
  <si>
    <t xml:space="preserve">Biofaktor </t>
  </si>
  <si>
    <t>TILLÆG</t>
  </si>
  <si>
    <t>Beplantninger</t>
  </si>
  <si>
    <t xml:space="preserve">Vand </t>
  </si>
  <si>
    <t>Facadebeplantninger</t>
  </si>
  <si>
    <t>Tagbevoksninger</t>
  </si>
  <si>
    <t>UDFYLD KUN DE HVIDE FELTER</t>
  </si>
  <si>
    <t>Biofaktor-beregner</t>
  </si>
  <si>
    <r>
      <rPr>
        <b/>
        <sz val="10"/>
        <color rgb="FF000000"/>
        <rFont val="KBH"/>
      </rPr>
      <t xml:space="preserve">Basisarealer </t>
    </r>
    <r>
      <rPr>
        <sz val="8"/>
        <color rgb="FF000000"/>
        <rFont val="KBH"/>
      </rPr>
      <t>(skal samlet svare til samlet grundareal)</t>
    </r>
  </si>
  <si>
    <t>Biofaktor</t>
  </si>
  <si>
    <t>Udfyld</t>
  </si>
  <si>
    <t>Bebygget areal, asfalt og fliser (m2)</t>
  </si>
  <si>
    <t>Grusarealer, græsarmering (m2)</t>
  </si>
  <si>
    <t>Klippet græs, Boldbaner (m2)</t>
  </si>
  <si>
    <t>Krat og buske under 2 m (m2)</t>
  </si>
  <si>
    <t>Naturgræs, staudebed (m2)</t>
  </si>
  <si>
    <t>Krat og buske over 2 m (m2)</t>
  </si>
  <si>
    <t>Tæt/sammenvokset træbeplantning (m2)</t>
  </si>
  <si>
    <t>Vandareal ikke permenent (m2)</t>
  </si>
  <si>
    <t>Biologisk levende permanent sø (m2)</t>
  </si>
  <si>
    <t>Samlet grundareal (m2)</t>
  </si>
  <si>
    <t>Biofaktor inden tillægsarealer</t>
  </si>
  <si>
    <t>Tillægsarealer</t>
  </si>
  <si>
    <t>Tag (sedum) og facadebeplanting (m2)</t>
  </si>
  <si>
    <t>Tag (naturgræs), vækstlag over 8 cm</t>
  </si>
  <si>
    <t>Enkeltstående træers kronareal (m2)</t>
  </si>
  <si>
    <t xml:space="preserve">Regnvandsnedsivning fra belagt areal (m2)  </t>
  </si>
  <si>
    <t>Areal dækket af egen kompost (m2)</t>
  </si>
  <si>
    <t xml:space="preserve">Tillægsareal Biofaktor </t>
  </si>
  <si>
    <t xml:space="preserve">Biofaktor + Tillægsareal </t>
  </si>
  <si>
    <t>Kronedække-beregner</t>
  </si>
  <si>
    <t xml:space="preserve">Lokalplanområde / Grundareal </t>
  </si>
  <si>
    <t>m2</t>
  </si>
  <si>
    <t>Træer, nye:</t>
  </si>
  <si>
    <t>Antal</t>
  </si>
  <si>
    <t>Kronedække pr nyt træ. Ibrug</t>
  </si>
  <si>
    <t>Kronedække pr nyt træ år 5</t>
  </si>
  <si>
    <t>Kronedække pr nyt træ år 15</t>
  </si>
  <si>
    <t>Kronedække pr nyt træ år 30</t>
  </si>
  <si>
    <t>Sum nye træer, kronedække ibrug</t>
  </si>
  <si>
    <t>Sum nye træer, kronedække år 5</t>
  </si>
  <si>
    <t>Sum nye træer, kronedække år 15</t>
  </si>
  <si>
    <t>Sum nye træer, kronedække år 30</t>
  </si>
  <si>
    <t>Op til 6 m</t>
  </si>
  <si>
    <t>6-15 m</t>
  </si>
  <si>
    <t>Over 15 m</t>
  </si>
  <si>
    <t>Sum nye træer. m2</t>
  </si>
  <si>
    <t>Træer/træplantninger, eksisterende (bevaringsværdige og andre bevarede):</t>
  </si>
  <si>
    <t>Sum eksist træer, kronedække ved ibrugtagning. m2</t>
  </si>
  <si>
    <t>Sum eksist træer, kronedække ibrug</t>
  </si>
  <si>
    <t>Sum eksist træer, kronedække år 5</t>
  </si>
  <si>
    <t>Sum eksist træer, kronedække år 15</t>
  </si>
  <si>
    <t>Sum eksist træer, kronedække år 30</t>
  </si>
  <si>
    <t>Offset øges med op til 12,5 cm pr år</t>
  </si>
  <si>
    <t>Sum nye og eksisterende træer. m2</t>
  </si>
  <si>
    <t>Trækrone dække 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</si>
</sst>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3">
    <font>
      <sz val="11"/>
      <color theme="1"/>
      <name val="Aptos Narrow"/>
      <family val="2"/>
      <scheme val="minor"/>
    </font>
    <font>
      <sz val="11"/>
      <color theme="1"/>
      <name val="Aptos Narrow"/>
      <family val="2"/>
      <scheme val="minor"/>
    </font>
    <font>
      <sz val="10"/>
      <name val="KBH"/>
    </font>
    <font>
      <b/>
      <sz val="10"/>
      <name val="KBH"/>
    </font>
    <font>
      <vertAlign val="superscript"/>
      <sz val="10"/>
      <name val="KBH"/>
    </font>
    <font>
      <sz val="12"/>
      <name val="Courier"/>
    </font>
    <font>
      <b/>
      <sz val="16"/>
      <name val="KBH"/>
    </font>
    <font>
      <b/>
      <sz val="16"/>
      <name val="72 Black"/>
      <family val="2"/>
    </font>
    <font>
      <b/>
      <sz val="10"/>
      <color rgb="FF000000"/>
      <name val="KBH"/>
    </font>
    <font>
      <sz val="8"/>
      <color rgb="FF000000"/>
      <name val="KBH"/>
    </font>
    <font>
      <b/>
      <sz val="10"/>
      <color theme="1"/>
      <name val="KBH"/>
    </font>
    <font>
      <sz val="10"/>
      <color theme="1"/>
      <name val="KBH"/>
    </font>
    <font>
      <b/>
      <sz val="10"/>
      <color rgb="FFFF0000"/>
      <name val="KBH"/>
    </font>
  </fonts>
  <fills count="6">
    <fill>
      <patternFill patternType="none"/>
    </fill>
    <fill>
      <patternFill patternType="gray125"/>
    </fill>
    <fill>
      <patternFill patternType="solid">
        <fgColor theme="4" tint="0.79998168889431442"/>
        <bgColor indexed="64"/>
      </patternFill>
    </fill>
    <fill>
      <patternFill patternType="solid">
        <fgColor rgb="FF00B0F0"/>
        <bgColor indexed="64"/>
      </patternFill>
    </fill>
    <fill>
      <patternFill patternType="solid">
        <fgColor theme="0"/>
        <bgColor indexed="64"/>
      </patternFill>
    </fill>
    <fill>
      <patternFill patternType="solid">
        <fgColor theme="3" tint="0.8999908444471571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s>
  <cellStyleXfs count="3">
    <xf numFmtId="0" fontId="0" fillId="0" borderId="0"/>
    <xf numFmtId="43" fontId="1" fillId="0" borderId="0" applyFont="0" applyFill="0" applyBorder="0" applyAlignment="0" applyProtection="0"/>
    <xf numFmtId="37" fontId="5" fillId="0" borderId="0"/>
  </cellStyleXfs>
  <cellXfs count="77">
    <xf numFmtId="0" fontId="0" fillId="0" borderId="0" xfId="0"/>
    <xf numFmtId="0" fontId="2" fillId="2" borderId="0" xfId="0" applyFont="1" applyFill="1" applyAlignment="1">
      <alignment wrapText="1"/>
    </xf>
    <xf numFmtId="164" fontId="2" fillId="2" borderId="0" xfId="0" applyNumberFormat="1" applyFont="1" applyFill="1" applyAlignment="1">
      <alignment horizontal="center" wrapText="1"/>
    </xf>
    <xf numFmtId="0" fontId="2" fillId="2" borderId="0" xfId="0" applyFont="1" applyFill="1" applyAlignment="1" applyProtection="1">
      <alignment wrapText="1"/>
      <protection locked="0"/>
    </xf>
    <xf numFmtId="164" fontId="3" fillId="2" borderId="0" xfId="0" applyNumberFormat="1" applyFont="1" applyFill="1" applyAlignment="1" applyProtection="1">
      <alignment horizontal="right" wrapText="1"/>
      <protection locked="0"/>
    </xf>
    <xf numFmtId="164" fontId="2" fillId="2" borderId="0" xfId="0" applyNumberFormat="1" applyFont="1" applyFill="1" applyAlignment="1" applyProtection="1">
      <alignment horizontal="right" wrapText="1"/>
      <protection locked="0"/>
    </xf>
    <xf numFmtId="0" fontId="3" fillId="2" borderId="0" xfId="0" applyFont="1" applyFill="1" applyAlignment="1" applyProtection="1">
      <alignment horizontal="right" wrapText="1"/>
      <protection locked="0"/>
    </xf>
    <xf numFmtId="0" fontId="3" fillId="2" borderId="0" xfId="0" applyFont="1" applyFill="1" applyAlignment="1" applyProtection="1">
      <alignment wrapText="1"/>
      <protection locked="0"/>
    </xf>
    <xf numFmtId="3" fontId="2" fillId="2" borderId="0" xfId="1" applyNumberFormat="1" applyFont="1" applyFill="1" applyBorder="1" applyAlignment="1" applyProtection="1">
      <alignment horizontal="right" wrapText="1"/>
      <protection locked="0"/>
    </xf>
    <xf numFmtId="164" fontId="2" fillId="2" borderId="0" xfId="0" applyNumberFormat="1" applyFont="1" applyFill="1" applyAlignment="1" applyProtection="1">
      <alignment horizontal="center" wrapText="1"/>
      <protection locked="0"/>
    </xf>
    <xf numFmtId="164" fontId="3" fillId="2" borderId="0" xfId="1" applyNumberFormat="1" applyFont="1" applyFill="1" applyAlignment="1" applyProtection="1">
      <alignment horizontal="right" wrapText="1"/>
      <protection locked="0"/>
    </xf>
    <xf numFmtId="164" fontId="2" fillId="2" borderId="0" xfId="1" applyNumberFormat="1" applyFont="1" applyFill="1" applyAlignment="1" applyProtection="1">
      <alignment horizontal="center" wrapText="1"/>
      <protection locked="0"/>
    </xf>
    <xf numFmtId="3" fontId="2" fillId="2" borderId="1" xfId="1" applyNumberFormat="1" applyFont="1" applyFill="1" applyBorder="1" applyAlignment="1" applyProtection="1">
      <alignment wrapText="1"/>
      <protection locked="0"/>
    </xf>
    <xf numFmtId="0" fontId="2" fillId="2" borderId="0" xfId="0" applyFont="1" applyFill="1" applyAlignment="1" applyProtection="1">
      <alignment horizontal="right" wrapText="1"/>
      <protection locked="0"/>
    </xf>
    <xf numFmtId="164" fontId="2" fillId="2" borderId="0" xfId="1" applyNumberFormat="1" applyFont="1" applyFill="1" applyAlignment="1" applyProtection="1">
      <alignment horizontal="right" wrapText="1"/>
      <protection locked="0"/>
    </xf>
    <xf numFmtId="3" fontId="2" fillId="2" borderId="0" xfId="1" applyNumberFormat="1" applyFont="1" applyFill="1" applyBorder="1" applyAlignment="1" applyProtection="1">
      <alignment wrapText="1"/>
      <protection locked="0"/>
    </xf>
    <xf numFmtId="37" fontId="2" fillId="2" borderId="0" xfId="2" applyFont="1" applyFill="1" applyAlignment="1">
      <alignment wrapText="1"/>
    </xf>
    <xf numFmtId="164" fontId="3" fillId="2" borderId="0" xfId="1" applyNumberFormat="1" applyFont="1" applyFill="1" applyBorder="1" applyAlignment="1" applyProtection="1">
      <alignment horizontal="right" wrapText="1"/>
      <protection locked="0"/>
    </xf>
    <xf numFmtId="164" fontId="2" fillId="2" borderId="2" xfId="1" applyNumberFormat="1" applyFont="1" applyFill="1" applyBorder="1" applyAlignment="1" applyProtection="1">
      <alignment horizontal="center" wrapText="1"/>
      <protection locked="0"/>
    </xf>
    <xf numFmtId="37" fontId="2" fillId="2" borderId="3" xfId="2" applyFont="1" applyFill="1" applyBorder="1" applyAlignment="1" applyProtection="1">
      <alignment wrapText="1"/>
      <protection locked="0"/>
    </xf>
    <xf numFmtId="37" fontId="3" fillId="2" borderId="0" xfId="2" applyFont="1" applyFill="1" applyAlignment="1" applyProtection="1">
      <alignment wrapText="1"/>
      <protection locked="0"/>
    </xf>
    <xf numFmtId="164" fontId="2" fillId="2" borderId="0" xfId="1" applyNumberFormat="1" applyFont="1" applyFill="1" applyBorder="1" applyAlignment="1" applyProtection="1">
      <alignment horizontal="right" wrapText="1"/>
      <protection locked="0"/>
    </xf>
    <xf numFmtId="164" fontId="2" fillId="2" borderId="0" xfId="1" applyNumberFormat="1" applyFont="1" applyFill="1" applyBorder="1" applyAlignment="1" applyProtection="1">
      <alignment horizontal="center" wrapText="1"/>
      <protection locked="0"/>
    </xf>
    <xf numFmtId="37" fontId="2" fillId="2" borderId="1" xfId="2" applyFont="1" applyFill="1" applyBorder="1" applyAlignment="1" applyProtection="1">
      <alignment wrapText="1"/>
      <protection locked="0"/>
    </xf>
    <xf numFmtId="37" fontId="3" fillId="3" borderId="0" xfId="2" applyFont="1" applyFill="1" applyAlignment="1" applyProtection="1">
      <alignment wrapText="1"/>
      <protection locked="0"/>
    </xf>
    <xf numFmtId="164" fontId="3" fillId="3" borderId="0" xfId="1" applyNumberFormat="1" applyFont="1" applyFill="1" applyBorder="1" applyAlignment="1" applyProtection="1">
      <alignment horizontal="right" wrapText="1"/>
      <protection locked="0"/>
    </xf>
    <xf numFmtId="164" fontId="3" fillId="3" borderId="0" xfId="1" applyNumberFormat="1" applyFont="1" applyFill="1" applyBorder="1" applyAlignment="1" applyProtection="1">
      <alignment horizontal="center" wrapText="1"/>
      <protection locked="0"/>
    </xf>
    <xf numFmtId="39" fontId="3" fillId="3" borderId="1" xfId="2" applyNumberFormat="1" applyFont="1" applyFill="1" applyBorder="1" applyAlignment="1" applyProtection="1">
      <alignment wrapText="1"/>
      <protection locked="0"/>
    </xf>
    <xf numFmtId="0" fontId="2" fillId="3" borderId="0" xfId="0" applyFont="1" applyFill="1" applyAlignment="1">
      <alignment wrapText="1"/>
    </xf>
    <xf numFmtId="0" fontId="0" fillId="0" borderId="0" xfId="0" applyAlignment="1">
      <alignment wrapText="1"/>
    </xf>
    <xf numFmtId="164" fontId="0" fillId="0" borderId="0" xfId="0" applyNumberFormat="1" applyAlignment="1">
      <alignment horizontal="center" wrapText="1"/>
    </xf>
    <xf numFmtId="37" fontId="2" fillId="2" borderId="0" xfId="2" applyFont="1" applyFill="1" applyAlignment="1" applyProtection="1">
      <alignment wrapText="1"/>
      <protection locked="0"/>
    </xf>
    <xf numFmtId="164" fontId="3" fillId="2" borderId="0" xfId="1" applyNumberFormat="1" applyFont="1" applyFill="1" applyBorder="1" applyAlignment="1" applyProtection="1">
      <alignment horizontal="center" wrapText="1"/>
      <protection locked="0"/>
    </xf>
    <xf numFmtId="39" fontId="3" fillId="2" borderId="1" xfId="2" applyNumberFormat="1" applyFont="1" applyFill="1" applyBorder="1" applyAlignment="1" applyProtection="1">
      <alignment wrapText="1"/>
      <protection locked="0"/>
    </xf>
    <xf numFmtId="0" fontId="6" fillId="2" borderId="0" xfId="0" applyFont="1" applyFill="1" applyAlignment="1">
      <alignment wrapText="1"/>
    </xf>
    <xf numFmtId="3" fontId="2" fillId="4" borderId="1" xfId="1" applyNumberFormat="1" applyFont="1" applyFill="1" applyBorder="1" applyAlignment="1" applyProtection="1">
      <alignment wrapText="1"/>
      <protection locked="0"/>
    </xf>
    <xf numFmtId="43" fontId="0" fillId="0" borderId="0" xfId="1" applyFont="1"/>
    <xf numFmtId="0" fontId="10" fillId="2" borderId="0" xfId="0" applyFont="1" applyFill="1"/>
    <xf numFmtId="0" fontId="11" fillId="2" borderId="0" xfId="0" applyFont="1" applyFill="1"/>
    <xf numFmtId="17" fontId="11" fillId="2" borderId="0" xfId="0" quotePrefix="1" applyNumberFormat="1" applyFont="1" applyFill="1"/>
    <xf numFmtId="0" fontId="11" fillId="4" borderId="4" xfId="0" applyFont="1" applyFill="1" applyBorder="1" applyProtection="1">
      <protection locked="0"/>
    </xf>
    <xf numFmtId="0" fontId="11" fillId="4" borderId="4" xfId="0" applyFont="1" applyFill="1" applyBorder="1"/>
    <xf numFmtId="0" fontId="3" fillId="2" borderId="0" xfId="0" applyFont="1" applyFill="1" applyAlignment="1">
      <alignment horizontal="right" wrapText="1"/>
    </xf>
    <xf numFmtId="3" fontId="2" fillId="2" borderId="0" xfId="1" applyNumberFormat="1" applyFont="1" applyFill="1" applyBorder="1" applyAlignment="1" applyProtection="1">
      <alignment horizontal="right" wrapText="1"/>
    </xf>
    <xf numFmtId="164" fontId="10" fillId="5" borderId="4" xfId="0" applyNumberFormat="1" applyFont="1" applyFill="1" applyBorder="1"/>
    <xf numFmtId="164" fontId="2" fillId="2" borderId="0" xfId="1" applyNumberFormat="1" applyFont="1" applyFill="1" applyAlignment="1" applyProtection="1">
      <alignment horizontal="center" wrapText="1"/>
    </xf>
    <xf numFmtId="0" fontId="11" fillId="5" borderId="4" xfId="0" applyFont="1" applyFill="1" applyBorder="1"/>
    <xf numFmtId="0" fontId="11" fillId="5" borderId="6" xfId="0" applyFont="1" applyFill="1" applyBorder="1"/>
    <xf numFmtId="0" fontId="7" fillId="2" borderId="0" xfId="0" applyFont="1" applyFill="1" applyAlignment="1">
      <alignment wrapText="1"/>
    </xf>
    <xf numFmtId="37" fontId="3" fillId="2" borderId="0" xfId="2" applyFont="1" applyFill="1" applyAlignment="1">
      <alignment wrapText="1"/>
    </xf>
    <xf numFmtId="164" fontId="3" fillId="2" borderId="0" xfId="1" applyNumberFormat="1" applyFont="1" applyFill="1" applyBorder="1" applyAlignment="1" applyProtection="1">
      <alignment horizontal="right" wrapText="1"/>
    </xf>
    <xf numFmtId="39" fontId="3" fillId="5" borderId="5" xfId="2" applyNumberFormat="1" applyFont="1" applyFill="1" applyBorder="1" applyAlignment="1">
      <alignment wrapText="1"/>
    </xf>
    <xf numFmtId="39" fontId="3" fillId="5" borderId="6" xfId="2" applyNumberFormat="1" applyFont="1" applyFill="1" applyBorder="1" applyAlignment="1">
      <alignment wrapText="1"/>
    </xf>
    <xf numFmtId="39" fontId="3" fillId="5" borderId="4" xfId="2" applyNumberFormat="1" applyFont="1" applyFill="1" applyBorder="1" applyAlignment="1">
      <alignment wrapText="1"/>
    </xf>
    <xf numFmtId="39" fontId="3" fillId="5" borderId="1" xfId="2" applyNumberFormat="1" applyFont="1" applyFill="1" applyBorder="1" applyAlignment="1">
      <alignment wrapText="1"/>
    </xf>
    <xf numFmtId="164" fontId="3" fillId="2" borderId="0" xfId="1" applyNumberFormat="1" applyFont="1" applyFill="1" applyAlignment="1" applyProtection="1">
      <alignment horizontal="right" wrapText="1"/>
    </xf>
    <xf numFmtId="0" fontId="3" fillId="2" borderId="0" xfId="0" applyFont="1" applyFill="1" applyAlignment="1">
      <alignment wrapText="1"/>
    </xf>
    <xf numFmtId="164" fontId="3" fillId="2" borderId="0" xfId="0" applyNumberFormat="1" applyFont="1" applyFill="1" applyAlignment="1">
      <alignment horizontal="right" wrapText="1"/>
    </xf>
    <xf numFmtId="164" fontId="2" fillId="2" borderId="0" xfId="1" applyNumberFormat="1" applyFont="1" applyFill="1" applyAlignment="1" applyProtection="1">
      <alignment horizontal="right" wrapText="1"/>
    </xf>
    <xf numFmtId="164" fontId="2" fillId="2" borderId="0" xfId="1" applyNumberFormat="1" applyFont="1" applyFill="1" applyBorder="1" applyAlignment="1" applyProtection="1">
      <alignment horizontal="right" wrapText="1"/>
    </xf>
    <xf numFmtId="37" fontId="2" fillId="5" borderId="1" xfId="2" applyFont="1" applyFill="1" applyBorder="1" applyAlignment="1">
      <alignment wrapText="1"/>
    </xf>
    <xf numFmtId="0" fontId="8" fillId="2" borderId="0" xfId="0" applyFont="1" applyFill="1" applyAlignment="1">
      <alignment vertical="top" wrapText="1"/>
    </xf>
    <xf numFmtId="37" fontId="3" fillId="2" borderId="0" xfId="2" applyFont="1" applyFill="1" applyAlignment="1">
      <alignment horizontal="right" vertical="top" wrapText="1"/>
    </xf>
    <xf numFmtId="0" fontId="10" fillId="2" borderId="0" xfId="0" applyFont="1" applyFill="1" applyAlignment="1">
      <alignment wrapText="1"/>
    </xf>
    <xf numFmtId="0" fontId="10" fillId="2" borderId="0" xfId="0" applyFont="1" applyFill="1" applyAlignment="1">
      <alignment vertical="top"/>
    </xf>
    <xf numFmtId="0" fontId="10" fillId="2" borderId="0" xfId="0" applyFont="1" applyFill="1" applyAlignment="1">
      <alignment vertical="top" wrapText="1"/>
    </xf>
    <xf numFmtId="0" fontId="10" fillId="2" borderId="0" xfId="0" applyFont="1" applyFill="1" applyAlignment="1">
      <alignment horizontal="right" vertical="top" wrapText="1"/>
    </xf>
    <xf numFmtId="0" fontId="11" fillId="2" borderId="0" xfId="0" applyFont="1" applyFill="1" applyAlignment="1">
      <alignment wrapText="1"/>
    </xf>
    <xf numFmtId="164" fontId="2" fillId="2" borderId="0" xfId="0" applyNumberFormat="1" applyFont="1" applyFill="1" applyAlignment="1">
      <alignment horizontal="left" wrapText="1"/>
    </xf>
    <xf numFmtId="39" fontId="3" fillId="5" borderId="7" xfId="2" applyNumberFormat="1" applyFont="1" applyFill="1" applyBorder="1" applyAlignment="1">
      <alignment wrapText="1"/>
    </xf>
    <xf numFmtId="0" fontId="3" fillId="2" borderId="0" xfId="0" applyFont="1" applyFill="1" applyAlignment="1">
      <alignment horizontal="right"/>
    </xf>
    <xf numFmtId="1" fontId="10" fillId="5" borderId="4" xfId="0" applyNumberFormat="1" applyFont="1" applyFill="1" applyBorder="1"/>
    <xf numFmtId="1" fontId="10" fillId="5" borderId="1" xfId="0" applyNumberFormat="1" applyFont="1" applyFill="1" applyBorder="1"/>
    <xf numFmtId="0" fontId="10" fillId="2" borderId="0" xfId="0" applyFont="1" applyFill="1" applyAlignment="1">
      <alignment horizontal="left" wrapText="1"/>
    </xf>
    <xf numFmtId="0" fontId="10" fillId="2" borderId="8" xfId="0" applyFont="1" applyFill="1" applyBorder="1" applyAlignment="1">
      <alignment horizontal="left"/>
    </xf>
    <xf numFmtId="0" fontId="10" fillId="2" borderId="0" xfId="0" applyFont="1" applyFill="1" applyAlignment="1">
      <alignment horizontal="left" wrapText="1"/>
    </xf>
    <xf numFmtId="0" fontId="12" fillId="2" borderId="0" xfId="0" applyFont="1" applyFill="1" applyAlignment="1">
      <alignment horizontal="left" wrapText="1"/>
    </xf>
  </cellXfs>
  <cellStyles count="3">
    <cellStyle name="Komma" xfId="1" builtinId="3"/>
    <cellStyle name="Normal" xfId="0" builtinId="0"/>
    <cellStyle name="Normal_ENGHAVE2_1" xfId="2" xr:uid="{0E960045-021E-49B1-96E2-3FAAB32DC9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806449</xdr:colOff>
      <xdr:row>1</xdr:row>
      <xdr:rowOff>144808</xdr:rowOff>
    </xdr:from>
    <xdr:to>
      <xdr:col>10</xdr:col>
      <xdr:colOff>241300</xdr:colOff>
      <xdr:row>2</xdr:row>
      <xdr:rowOff>598440</xdr:rowOff>
    </xdr:to>
    <xdr:pic>
      <xdr:nvPicPr>
        <xdr:cNvPr id="3" name="Billede 2">
          <a:extLst>
            <a:ext uri="{FF2B5EF4-FFF2-40B4-BE49-F238E27FC236}">
              <a16:creationId xmlns:a16="http://schemas.microsoft.com/office/drawing/2014/main" id="{8B2B254F-471E-7E00-59C3-0440F3C4A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1849" y="144808"/>
          <a:ext cx="673101" cy="701282"/>
        </a:xfrm>
        <a:prstGeom prst="rect">
          <a:avLst/>
        </a:prstGeom>
      </xdr:spPr>
    </xdr:pic>
    <xdr:clientData/>
  </xdr:twoCellAnchor>
  <xdr:twoCellAnchor editAs="oneCell">
    <xdr:from>
      <xdr:col>9</xdr:col>
      <xdr:colOff>828675</xdr:colOff>
      <xdr:row>35</xdr:row>
      <xdr:rowOff>123825</xdr:rowOff>
    </xdr:from>
    <xdr:to>
      <xdr:col>10</xdr:col>
      <xdr:colOff>263526</xdr:colOff>
      <xdr:row>37</xdr:row>
      <xdr:rowOff>177407</xdr:rowOff>
    </xdr:to>
    <xdr:pic>
      <xdr:nvPicPr>
        <xdr:cNvPr id="2" name="Billede 1">
          <a:extLst>
            <a:ext uri="{FF2B5EF4-FFF2-40B4-BE49-F238E27FC236}">
              <a16:creationId xmlns:a16="http://schemas.microsoft.com/office/drawing/2014/main" id="{B02A183E-E9CA-4ABB-8109-5C86DB3CB9EB}"/>
            </a:ext>
            <a:ext uri="{147F2762-F138-4A5C-976F-8EAC2B608ADB}">
              <a16:predDERef xmlns:a16="http://schemas.microsoft.com/office/drawing/2014/main" pred="{8B2B254F-471E-7E00-59C3-0440F3C4A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44075" y="7258050"/>
          <a:ext cx="673101" cy="701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20696</xdr:colOff>
      <xdr:row>19</xdr:row>
      <xdr:rowOff>114300</xdr:rowOff>
    </xdr:to>
    <xdr:sp macro="" textlink="">
      <xdr:nvSpPr>
        <xdr:cNvPr id="2" name="Tekstfelt 1">
          <a:extLst>
            <a:ext uri="{FF2B5EF4-FFF2-40B4-BE49-F238E27FC236}">
              <a16:creationId xmlns:a16="http://schemas.microsoft.com/office/drawing/2014/main" id="{7ECCEED7-D101-48E5-B7E0-30D3E4D9767A}"/>
            </a:ext>
          </a:extLst>
        </xdr:cNvPr>
        <xdr:cNvSpPr txBox="1"/>
      </xdr:nvSpPr>
      <xdr:spPr>
        <a:xfrm>
          <a:off x="0" y="0"/>
          <a:ext cx="6726296" cy="361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a:solidFill>
                <a:schemeClr val="dk1"/>
              </a:solidFill>
              <a:effectLst/>
              <a:latin typeface="KBH" panose="00000500000000000000" pitchFamily="2" charset="0"/>
              <a:ea typeface="+mn-ea"/>
              <a:cs typeface="+mn-cs"/>
            </a:rPr>
            <a:t>Anvendelse af biofaktor værktøjet:</a:t>
          </a:r>
        </a:p>
        <a:p>
          <a:r>
            <a:rPr lang="da-DK" sz="1200">
              <a:solidFill>
                <a:schemeClr val="dk1"/>
              </a:solidFill>
              <a:effectLst/>
              <a:latin typeface="KBH" panose="00000500000000000000" pitchFamily="2" charset="0"/>
              <a:ea typeface="+mn-ea"/>
              <a:cs typeface="+mn-cs"/>
            </a:rPr>
            <a:t>Udfyld de hvide felter og erstat det angivne taleksempel med dine egne data.</a:t>
          </a:r>
        </a:p>
        <a:p>
          <a:r>
            <a:rPr lang="da-DK" sz="1200">
              <a:solidFill>
                <a:schemeClr val="dk1"/>
              </a:solidFill>
              <a:effectLst/>
              <a:latin typeface="KBH" panose="00000500000000000000" pitchFamily="2" charset="0"/>
              <a:ea typeface="+mn-ea"/>
              <a:cs typeface="+mn-cs"/>
            </a:rPr>
            <a:t>Start med at udfylde kolonnerne: 'Eksisterende forhold', 'Ibrugtagning', 'Efter 5 år' og 'Efter 15 år'.</a:t>
          </a:r>
          <a:br>
            <a:rPr lang="da-DK" sz="1200">
              <a:solidFill>
                <a:schemeClr val="dk1"/>
              </a:solidFill>
              <a:effectLst/>
              <a:latin typeface="KBH" panose="00000500000000000000" pitchFamily="2" charset="0"/>
              <a:ea typeface="+mn-ea"/>
              <a:cs typeface="+mn-cs"/>
            </a:rPr>
          </a:br>
          <a:r>
            <a:rPr lang="da-DK" sz="1200">
              <a:solidFill>
                <a:schemeClr val="dk1"/>
              </a:solidFill>
              <a:effectLst/>
              <a:latin typeface="KBH" panose="00000500000000000000" pitchFamily="2" charset="0"/>
              <a:ea typeface="+mn-ea"/>
              <a:cs typeface="+mn-cs"/>
            </a:rPr>
            <a:t>Indtast først basisarealerne, som skal svare til det samlede grundareal. Derefter kan du angive eventuelle tillægsarealer.</a:t>
          </a:r>
        </a:p>
        <a:p>
          <a:endParaRPr lang="da-DK" sz="1200">
            <a:solidFill>
              <a:schemeClr val="dk1"/>
            </a:solidFill>
            <a:effectLst/>
            <a:latin typeface="KBH" panose="00000500000000000000" pitchFamily="2" charset="0"/>
            <a:ea typeface="+mn-ea"/>
            <a:cs typeface="+mn-cs"/>
          </a:endParaRPr>
        </a:p>
        <a:p>
          <a:r>
            <a:rPr lang="da-DK" sz="1200">
              <a:solidFill>
                <a:schemeClr val="dk1"/>
              </a:solidFill>
              <a:effectLst/>
              <a:latin typeface="KBH" panose="00000500000000000000" pitchFamily="2" charset="0"/>
              <a:ea typeface="+mn-ea"/>
              <a:cs typeface="+mn-cs"/>
            </a:rPr>
            <a:t>Alle arealer skal opgives i kvadratmeter (m²). Basisarealerne udgør det almindelige grundareal, mens tillægsarealer omfatter yderligere områder, som bidrager til grønne løsninger eller dobbeltfunktioner, herunder:</a:t>
          </a:r>
        </a:p>
        <a:p>
          <a:pPr lvl="0"/>
          <a:r>
            <a:rPr lang="da-DK" sz="1200">
              <a:solidFill>
                <a:schemeClr val="dk1"/>
              </a:solidFill>
              <a:effectLst/>
              <a:latin typeface="KBH" panose="00000500000000000000" pitchFamily="2" charset="0"/>
              <a:ea typeface="+mn-ea"/>
              <a:cs typeface="+mn-cs"/>
            </a:rPr>
            <a:t>- Arealer med facadebeplantning, fx planter på bygninger, skure, hegn, eller kronearealet af større fritstående træer.</a:t>
          </a:r>
        </a:p>
        <a:p>
          <a:pPr lvl="0"/>
          <a:r>
            <a:rPr lang="da-DK" sz="1200">
              <a:solidFill>
                <a:schemeClr val="dk1"/>
              </a:solidFill>
              <a:effectLst/>
              <a:latin typeface="KBH" panose="00000500000000000000" pitchFamily="2" charset="0"/>
              <a:ea typeface="+mn-ea"/>
              <a:cs typeface="+mn-cs"/>
            </a:rPr>
            <a:t>- Arealer, der har dobbeltfunktion, såsom områder, hvor regnvand ledes til lokal nedsivning eller opsamles til genbrug, fx til brug i vaskeri, samt arealer, der er dækket af egen kompost.</a:t>
          </a:r>
        </a:p>
        <a:p>
          <a:endParaRPr lang="da-DK" sz="1200">
            <a:solidFill>
              <a:schemeClr val="dk1"/>
            </a:solidFill>
            <a:effectLst/>
            <a:latin typeface="KBH" panose="00000500000000000000" pitchFamily="2" charset="0"/>
            <a:ea typeface="+mn-ea"/>
            <a:cs typeface="+mn-cs"/>
          </a:endParaRPr>
        </a:p>
        <a:p>
          <a:r>
            <a:rPr lang="da-DK" sz="1200">
              <a:solidFill>
                <a:schemeClr val="dk1"/>
              </a:solidFill>
              <a:effectLst/>
              <a:latin typeface="KBH" panose="00000500000000000000" pitchFamily="2" charset="0"/>
              <a:ea typeface="+mn-ea"/>
              <a:cs typeface="+mn-cs"/>
            </a:rPr>
            <a:t>Baseret på disse oplysninger vil programmet beregne en basis-biofaktor, et biofaktor-tillæg og til sidst en samlet biofaktor.</a:t>
          </a: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7839</xdr:rowOff>
    </xdr:from>
    <xdr:ext cx="6773333" cy="17121481"/>
    <xdr:sp macro="" textlink="">
      <xdr:nvSpPr>
        <xdr:cNvPr id="3" name="Tekstfelt 2">
          <a:extLst>
            <a:ext uri="{FF2B5EF4-FFF2-40B4-BE49-F238E27FC236}">
              <a16:creationId xmlns:a16="http://schemas.microsoft.com/office/drawing/2014/main" id="{7B8048FD-E332-445E-871D-C897DD96CD0D}"/>
            </a:ext>
          </a:extLst>
        </xdr:cNvPr>
        <xdr:cNvSpPr txBox="1"/>
      </xdr:nvSpPr>
      <xdr:spPr>
        <a:xfrm>
          <a:off x="0" y="7839"/>
          <a:ext cx="6773333" cy="1712148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200" b="1">
              <a:solidFill>
                <a:schemeClr val="tx1"/>
              </a:solidFill>
              <a:effectLst/>
              <a:latin typeface="KBH" panose="00000500000000000000" pitchFamily="2" charset="0"/>
              <a:ea typeface="+mn-ea"/>
              <a:cs typeface="+mn-cs"/>
            </a:rPr>
            <a:t>Areal</a:t>
          </a:r>
          <a:r>
            <a:rPr lang="da-DK" sz="1200" b="1" baseline="0">
              <a:solidFill>
                <a:schemeClr val="tx1"/>
              </a:solidFill>
              <a:effectLst/>
              <a:latin typeface="KBH" panose="00000500000000000000" pitchFamily="2" charset="0"/>
              <a:ea typeface="+mn-ea"/>
              <a:cs typeface="+mn-cs"/>
            </a:rPr>
            <a:t> </a:t>
          </a:r>
          <a:r>
            <a:rPr lang="da-DK" sz="1200" b="1">
              <a:solidFill>
                <a:schemeClr val="tx1"/>
              </a:solidFill>
              <a:effectLst/>
              <a:latin typeface="KBH" panose="00000500000000000000" pitchFamily="2" charset="0"/>
              <a:ea typeface="+mn-ea"/>
              <a:cs typeface="+mn-cs"/>
            </a:rPr>
            <a:t>beskrivelser</a:t>
          </a:r>
          <a:endParaRPr lang="da-DK" sz="1200">
            <a:effectLst/>
            <a:latin typeface="KBH" panose="00000500000000000000" pitchFamily="2" charset="0"/>
          </a:endParaRPr>
        </a:p>
        <a:p>
          <a:r>
            <a:rPr lang="da-DK" sz="1200">
              <a:solidFill>
                <a:schemeClr val="tx1"/>
              </a:solidFill>
              <a:effectLst/>
              <a:latin typeface="KBH" panose="00000500000000000000" pitchFamily="2" charset="0"/>
              <a:ea typeface="+mn-ea"/>
              <a:cs typeface="+mn-cs"/>
            </a:rPr>
            <a:t> </a:t>
          </a:r>
          <a:endParaRPr lang="da-DK" sz="1200">
            <a:effectLst/>
            <a:latin typeface="KBH" panose="00000500000000000000" pitchFamily="2" charset="0"/>
          </a:endParaRPr>
        </a:p>
        <a:p>
          <a:r>
            <a:rPr lang="da-DK" sz="1200">
              <a:solidFill>
                <a:schemeClr val="tx1"/>
              </a:solidFill>
              <a:effectLst/>
              <a:latin typeface="KBH" panose="00000500000000000000" pitchFamily="2" charset="0"/>
              <a:ea typeface="+mn-ea"/>
              <a:cs typeface="+mn-cs"/>
            </a:rPr>
            <a:t>I det følgende beskrives hvad</a:t>
          </a:r>
          <a:r>
            <a:rPr lang="da-DK" sz="1200" baseline="0">
              <a:solidFill>
                <a:schemeClr val="tx1"/>
              </a:solidFill>
              <a:effectLst/>
              <a:latin typeface="KBH" panose="00000500000000000000" pitchFamily="2" charset="0"/>
              <a:ea typeface="+mn-ea"/>
              <a:cs typeface="+mn-cs"/>
            </a:rPr>
            <a:t> der hører under de</a:t>
          </a:r>
          <a:r>
            <a:rPr lang="da-DK" sz="1200">
              <a:solidFill>
                <a:schemeClr val="tx1"/>
              </a:solidFill>
              <a:effectLst/>
              <a:latin typeface="KBH" panose="00000500000000000000" pitchFamily="2" charset="0"/>
              <a:ea typeface="+mn-ea"/>
              <a:cs typeface="+mn-cs"/>
            </a:rPr>
            <a:t> forskellige kategorier, der findes i biofaktor-regnearket. De forskellige beskrivelser er tiltænkt som en guide til, hvilke beplantningstyper og elementer, der hører til under hvilken kategori og som inspiration til forskellige beplantningstyper man kan tænke ind i et projekt, når man regner med biofaktor</a:t>
          </a:r>
          <a:endParaRPr lang="da-DK" sz="1200">
            <a:effectLst/>
            <a:latin typeface="KBH" panose="00000500000000000000" pitchFamily="2" charset="0"/>
          </a:endParaRPr>
        </a:p>
        <a:p>
          <a:r>
            <a:rPr lang="da-DK" sz="1200">
              <a:solidFill>
                <a:schemeClr val="tx1"/>
              </a:solidFill>
              <a:effectLst/>
              <a:latin typeface="KBH" panose="00000500000000000000" pitchFamily="2" charset="0"/>
              <a:ea typeface="+mn-ea"/>
              <a:cs typeface="+mn-cs"/>
            </a:rPr>
            <a:t> </a:t>
          </a:r>
          <a:endParaRPr lang="da-DK" sz="1200">
            <a:effectLst/>
            <a:latin typeface="KBH" panose="00000500000000000000" pitchFamily="2" charset="0"/>
          </a:endParaRPr>
        </a:p>
        <a:p>
          <a:r>
            <a:rPr lang="da-DK" sz="1200" b="1" u="sng">
              <a:solidFill>
                <a:schemeClr val="tx1"/>
              </a:solidFill>
              <a:effectLst/>
              <a:latin typeface="KBH" panose="00000500000000000000" pitchFamily="2" charset="0"/>
              <a:ea typeface="+mn-ea"/>
              <a:cs typeface="+mn-cs"/>
            </a:rPr>
            <a:t>Basisarealer</a:t>
          </a:r>
          <a:endParaRPr lang="da-DK" sz="1200">
            <a:effectLst/>
            <a:latin typeface="KBH" panose="00000500000000000000" pitchFamily="2" charset="0"/>
          </a:endParaRPr>
        </a:p>
        <a:p>
          <a:r>
            <a:rPr lang="da-DK" sz="1200" b="1">
              <a:solidFill>
                <a:schemeClr val="tx1"/>
              </a:solidFill>
              <a:effectLst/>
              <a:latin typeface="KBH" panose="00000500000000000000" pitchFamily="2" charset="0"/>
              <a:ea typeface="+mn-ea"/>
              <a:cs typeface="+mn-cs"/>
            </a:rPr>
            <a:t> </a:t>
          </a:r>
          <a:r>
            <a:rPr lang="da-DK" sz="1200" b="1">
              <a:latin typeface="KBH" panose="00000500000000000000" pitchFamily="2" charset="0"/>
            </a:rPr>
            <a:t>Bebygget areal, asfalt og fliser (m²)</a:t>
          </a:r>
        </a:p>
        <a:p>
          <a:r>
            <a:rPr lang="da-DK" sz="1200" b="0">
              <a:latin typeface="KBH" panose="00000500000000000000" pitchFamily="2" charset="0"/>
            </a:rPr>
            <a:t>-</a:t>
          </a:r>
          <a:r>
            <a:rPr lang="da-DK" sz="1200" b="0" baseline="0">
              <a:latin typeface="KBH" panose="00000500000000000000" pitchFamily="2" charset="0"/>
            </a:rPr>
            <a:t> Befæstede arealer med ringe eller ingen nedsivning</a:t>
          </a:r>
          <a:endParaRPr lang="da-DK" sz="1200" b="0">
            <a:latin typeface="KBH" panose="00000500000000000000" pitchFamily="2" charset="0"/>
          </a:endParaRPr>
        </a:p>
        <a:p>
          <a:endParaRPr lang="da-DK" sz="1200">
            <a:latin typeface="KBH" panose="00000500000000000000" pitchFamily="2" charset="0"/>
          </a:endParaRPr>
        </a:p>
        <a:p>
          <a:r>
            <a:rPr lang="da-DK" sz="1200" b="1">
              <a:latin typeface="KBH" panose="00000500000000000000" pitchFamily="2" charset="0"/>
            </a:rPr>
            <a:t>Grusarealer, græsarmering (m²)</a:t>
          </a:r>
        </a:p>
        <a:p>
          <a:r>
            <a:rPr lang="da-DK" sz="1200">
              <a:latin typeface="KBH" panose="00000500000000000000" pitchFamily="2" charset="0"/>
            </a:rPr>
            <a:t>- Stabilgrus</a:t>
          </a:r>
        </a:p>
        <a:p>
          <a:r>
            <a:rPr lang="da-DK" sz="1200">
              <a:latin typeface="KBH" panose="00000500000000000000" pitchFamily="2" charset="0"/>
            </a:rPr>
            <a:t>- Dekorationsgrus</a:t>
          </a:r>
        </a:p>
        <a:p>
          <a:r>
            <a:rPr lang="da-DK" sz="1200">
              <a:latin typeface="KBH" panose="00000500000000000000" pitchFamily="2" charset="0"/>
            </a:rPr>
            <a:t>- Permeabelt grus</a:t>
          </a:r>
        </a:p>
        <a:p>
          <a:r>
            <a:rPr lang="da-DK" sz="1200">
              <a:latin typeface="KBH" panose="00000500000000000000" pitchFamily="2" charset="0"/>
            </a:rPr>
            <a:t>- Grusveje</a:t>
          </a:r>
        </a:p>
        <a:p>
          <a:r>
            <a:rPr lang="da-DK" sz="1200">
              <a:latin typeface="KBH" panose="00000500000000000000" pitchFamily="2" charset="0"/>
            </a:rPr>
            <a:t>- Gruspladser</a:t>
          </a:r>
        </a:p>
        <a:p>
          <a:r>
            <a:rPr lang="da-DK" sz="1200">
              <a:latin typeface="KBH" panose="00000500000000000000" pitchFamily="2" charset="0"/>
            </a:rPr>
            <a:t>- Plastgræsarmering</a:t>
          </a:r>
        </a:p>
        <a:p>
          <a:r>
            <a:rPr lang="da-DK" sz="1200">
              <a:latin typeface="KBH" panose="00000500000000000000" pitchFamily="2" charset="0"/>
            </a:rPr>
            <a:t>- Betongræsarmering</a:t>
          </a:r>
        </a:p>
        <a:p>
          <a:r>
            <a:rPr lang="da-DK" sz="1200">
              <a:latin typeface="KBH" panose="00000500000000000000" pitchFamily="2" charset="0"/>
            </a:rPr>
            <a:t>- Græsarmering med sten</a:t>
          </a:r>
        </a:p>
        <a:p>
          <a:r>
            <a:rPr lang="da-DK" sz="1200">
              <a:latin typeface="KBH" panose="00000500000000000000" pitchFamily="2" charset="0"/>
            </a:rPr>
            <a:t>-</a:t>
          </a:r>
          <a:r>
            <a:rPr lang="da-DK" sz="1200" baseline="0">
              <a:latin typeface="KBH" panose="00000500000000000000" pitchFamily="2" charset="0"/>
            </a:rPr>
            <a:t> </a:t>
          </a:r>
          <a:r>
            <a:rPr lang="da-DK" sz="1200">
              <a:latin typeface="KBH" panose="00000500000000000000" pitchFamily="2" charset="0"/>
            </a:rPr>
            <a:t>Kørebaner med græsarmering</a:t>
          </a:r>
        </a:p>
        <a:p>
          <a:pPr marL="0" marR="0" lvl="0" indent="0" defTabSz="914400" eaLnBrk="1" fontAlgn="auto" latinLnBrk="0" hangingPunct="1">
            <a:lnSpc>
              <a:spcPct val="100000"/>
            </a:lnSpc>
            <a:spcBef>
              <a:spcPts val="0"/>
            </a:spcBef>
            <a:spcAft>
              <a:spcPts val="0"/>
            </a:spcAft>
            <a:buClrTx/>
            <a:buSzTx/>
            <a:buFontTx/>
            <a:buNone/>
            <a:tabLst/>
            <a:defRPr/>
          </a:pPr>
          <a:r>
            <a:rPr lang="da-DK" sz="1200">
              <a:solidFill>
                <a:schemeClr val="tx1"/>
              </a:solidFill>
              <a:effectLst/>
              <a:latin typeface="KBH" panose="00000500000000000000" pitchFamily="2" charset="0"/>
              <a:ea typeface="+mn-ea"/>
              <a:cs typeface="+mn-cs"/>
            </a:rPr>
            <a:t>- Permeable</a:t>
          </a:r>
          <a:r>
            <a:rPr lang="da-DK" sz="1200" baseline="0">
              <a:solidFill>
                <a:schemeClr val="tx1"/>
              </a:solidFill>
              <a:effectLst/>
              <a:latin typeface="KBH" panose="00000500000000000000" pitchFamily="2" charset="0"/>
              <a:ea typeface="+mn-ea"/>
              <a:cs typeface="+mn-cs"/>
            </a:rPr>
            <a:t> belægning (er nedsivning ikke mulig tæller det som belagt areal)</a:t>
          </a:r>
          <a:endParaRPr lang="da-DK" sz="1200">
            <a:latin typeface="KBH" panose="00000500000000000000" pitchFamily="2" charset="0"/>
          </a:endParaRPr>
        </a:p>
        <a:p>
          <a:endParaRPr lang="da-DK" sz="1200">
            <a:latin typeface="KBH" panose="00000500000000000000" pitchFamily="2" charset="0"/>
          </a:endParaRPr>
        </a:p>
        <a:p>
          <a:r>
            <a:rPr lang="da-DK" sz="1200" b="1">
              <a:latin typeface="KBH" panose="00000500000000000000" pitchFamily="2" charset="0"/>
            </a:rPr>
            <a:t>Klippet græs, Boldbaner (m²)</a:t>
          </a:r>
        </a:p>
        <a:p>
          <a:r>
            <a:rPr lang="da-DK" sz="1200">
              <a:latin typeface="KBH" panose="00000500000000000000" pitchFamily="2" charset="0"/>
            </a:rPr>
            <a:t>-</a:t>
          </a:r>
          <a:r>
            <a:rPr lang="da-DK" sz="1200" baseline="0">
              <a:latin typeface="KBH" panose="00000500000000000000" pitchFamily="2" charset="0"/>
            </a:rPr>
            <a:t> Brugs plæne </a:t>
          </a:r>
        </a:p>
        <a:p>
          <a:r>
            <a:rPr lang="da-DK" sz="1200" baseline="0">
              <a:latin typeface="KBH" panose="00000500000000000000" pitchFamily="2" charset="0"/>
            </a:rPr>
            <a:t>- Plæne græs og lignende</a:t>
          </a:r>
        </a:p>
        <a:p>
          <a:r>
            <a:rPr lang="da-DK" sz="1200">
              <a:solidFill>
                <a:schemeClr val="tx1"/>
              </a:solidFill>
              <a:effectLst/>
              <a:latin typeface="KBH" panose="00000500000000000000" pitchFamily="2" charset="0"/>
              <a:ea typeface="+mn-ea"/>
              <a:cs typeface="+mn-cs"/>
            </a:rPr>
            <a:t>- Græs</a:t>
          </a:r>
          <a:r>
            <a:rPr lang="da-DK" sz="1200" baseline="0">
              <a:solidFill>
                <a:schemeClr val="tx1"/>
              </a:solidFill>
              <a:effectLst/>
              <a:latin typeface="KBH" panose="00000500000000000000" pitchFamily="2" charset="0"/>
              <a:ea typeface="+mn-ea"/>
              <a:cs typeface="+mn-cs"/>
            </a:rPr>
            <a:t> til </a:t>
          </a:r>
          <a:r>
            <a:rPr lang="da-DK" sz="1200">
              <a:solidFill>
                <a:schemeClr val="tx1"/>
              </a:solidFill>
              <a:effectLst/>
              <a:latin typeface="KBH" panose="00000500000000000000" pitchFamily="2" charset="0"/>
              <a:ea typeface="+mn-ea"/>
              <a:cs typeface="+mn-cs"/>
            </a:rPr>
            <a:t>gående færdsel og ophold</a:t>
          </a:r>
        </a:p>
        <a:p>
          <a:r>
            <a:rPr lang="da-DK" sz="1200" baseline="0">
              <a:solidFill>
                <a:schemeClr val="tx1"/>
              </a:solidFill>
              <a:effectLst/>
              <a:latin typeface="KBH" panose="00000500000000000000" pitchFamily="2" charset="0"/>
              <a:ea typeface="+mn-ea"/>
              <a:cs typeface="+mn-cs"/>
            </a:rPr>
            <a:t>- Brugsplæne med løgvækster </a:t>
          </a:r>
          <a:endParaRPr lang="da-DK" sz="1200" baseline="0">
            <a:latin typeface="KBH" panose="00000500000000000000" pitchFamily="2" charset="0"/>
          </a:endParaRPr>
        </a:p>
        <a:p>
          <a:endParaRPr lang="da-DK" sz="1200">
            <a:latin typeface="KBH" panose="00000500000000000000" pitchFamily="2" charset="0"/>
          </a:endParaRPr>
        </a:p>
        <a:p>
          <a:r>
            <a:rPr lang="da-DK" sz="1200" b="1">
              <a:latin typeface="KBH" panose="00000500000000000000" pitchFamily="2" charset="0"/>
            </a:rPr>
            <a:t>Krat og buske under og over 2 m (m²)</a:t>
          </a:r>
        </a:p>
        <a:p>
          <a:r>
            <a:rPr lang="da-DK" sz="1200" b="0">
              <a:latin typeface="KBH" panose="00000500000000000000" pitchFamily="2" charset="0"/>
            </a:rPr>
            <a:t>-</a:t>
          </a:r>
          <a:r>
            <a:rPr lang="da-DK" sz="1200" b="0" baseline="0">
              <a:latin typeface="KBH" panose="00000500000000000000" pitchFamily="2" charset="0"/>
            </a:rPr>
            <a:t> Klippet hæk</a:t>
          </a:r>
        </a:p>
        <a:p>
          <a:r>
            <a:rPr lang="da-DK" sz="1200" b="0" baseline="0">
              <a:latin typeface="KBH" panose="00000500000000000000" pitchFamily="2" charset="0"/>
            </a:rPr>
            <a:t>- Fritvoksende hæk</a:t>
          </a:r>
        </a:p>
        <a:p>
          <a:r>
            <a:rPr lang="da-DK" sz="1200" b="0" baseline="0">
              <a:latin typeface="KBH" panose="00000500000000000000" pitchFamily="2" charset="0"/>
            </a:rPr>
            <a:t>- Solitære prydbuske </a:t>
          </a:r>
        </a:p>
        <a:p>
          <a:r>
            <a:rPr lang="da-DK" sz="1200" b="0" baseline="0">
              <a:latin typeface="KBH" panose="00000500000000000000" pitchFamily="2" charset="0"/>
            </a:rPr>
            <a:t>- F</a:t>
          </a:r>
          <a:r>
            <a:rPr lang="da-DK" sz="1200">
              <a:solidFill>
                <a:schemeClr val="tx1"/>
              </a:solidFill>
              <a:effectLst/>
              <a:latin typeface="KBH" panose="00000500000000000000" pitchFamily="2" charset="0"/>
              <a:ea typeface="+mn-ea"/>
              <a:cs typeface="+mn-cs"/>
            </a:rPr>
            <a:t>orskellige typer af sammenhængende beplantning af buske og/eller små træer, der enten består af den samme art eller er sammensat af flere forskellige arter. </a:t>
          </a:r>
          <a:endParaRPr lang="da-DK" sz="1200" b="0" baseline="0">
            <a:latin typeface="KBH" panose="00000500000000000000" pitchFamily="2" charset="0"/>
          </a:endParaRPr>
        </a:p>
        <a:p>
          <a:endParaRPr lang="da-DK" sz="1200" b="0" baseline="0">
            <a:latin typeface="KBH" panose="00000500000000000000" pitchFamily="2" charset="0"/>
          </a:endParaRPr>
        </a:p>
        <a:p>
          <a:r>
            <a:rPr lang="da-DK" sz="1200" b="1">
              <a:latin typeface="KBH" panose="00000500000000000000" pitchFamily="2" charset="0"/>
            </a:rPr>
            <a:t>Naturgræs, staudebed (m²)</a:t>
          </a:r>
        </a:p>
        <a:p>
          <a:r>
            <a:rPr lang="da-DK" sz="1200">
              <a:solidFill>
                <a:schemeClr val="tx1"/>
              </a:solidFill>
              <a:effectLst/>
              <a:latin typeface="KBH" panose="00000500000000000000" pitchFamily="2" charset="0"/>
              <a:ea typeface="+mn-ea"/>
              <a:cs typeface="+mn-cs"/>
            </a:rPr>
            <a:t>- Naturgræs:</a:t>
          </a:r>
          <a:r>
            <a:rPr lang="da-DK" sz="1200" baseline="0">
              <a:solidFill>
                <a:schemeClr val="tx1"/>
              </a:solidFill>
              <a:effectLst/>
              <a:latin typeface="KBH" panose="00000500000000000000" pitchFamily="2" charset="0"/>
              <a:ea typeface="+mn-ea"/>
              <a:cs typeface="+mn-cs"/>
            </a:rPr>
            <a:t> græs med et mere </a:t>
          </a:r>
          <a:r>
            <a:rPr lang="da-DK" sz="1200">
              <a:solidFill>
                <a:schemeClr val="tx1"/>
              </a:solidFill>
              <a:effectLst/>
              <a:latin typeface="KBH" panose="00000500000000000000" pitchFamily="2" charset="0"/>
              <a:ea typeface="+mn-ea"/>
              <a:cs typeface="+mn-cs"/>
            </a:rPr>
            <a:t>naturpræget og vildt udtryk</a:t>
          </a:r>
        </a:p>
        <a:p>
          <a:r>
            <a:rPr lang="da-DK" sz="1200">
              <a:solidFill>
                <a:schemeClr val="tx1"/>
              </a:solidFill>
              <a:effectLst/>
              <a:latin typeface="KBH" panose="00000500000000000000" pitchFamily="2" charset="0"/>
              <a:ea typeface="+mn-ea"/>
              <a:cs typeface="+mn-cs"/>
            </a:rPr>
            <a:t>- Naturgræs består af højere artsrigt græs og indeholder ofte blomstrende urter</a:t>
          </a:r>
        </a:p>
        <a:p>
          <a:r>
            <a:rPr lang="da-DK" sz="1200" b="0">
              <a:solidFill>
                <a:schemeClr val="tx1"/>
              </a:solidFill>
              <a:effectLst/>
              <a:latin typeface="KBH" panose="00000500000000000000" pitchFamily="2" charset="0"/>
              <a:ea typeface="+mn-ea"/>
              <a:cs typeface="+mn-cs"/>
            </a:rPr>
            <a:t>-</a:t>
          </a:r>
          <a:r>
            <a:rPr lang="da-DK" sz="1200" b="0" baseline="0">
              <a:solidFill>
                <a:schemeClr val="tx1"/>
              </a:solidFill>
              <a:effectLst/>
              <a:latin typeface="KBH" panose="00000500000000000000" pitchFamily="2" charset="0"/>
              <a:ea typeface="+mn-ea"/>
              <a:cs typeface="+mn-cs"/>
            </a:rPr>
            <a:t> Blomstereng</a:t>
          </a:r>
        </a:p>
        <a:p>
          <a:r>
            <a:rPr lang="da-DK" sz="1200" b="0" baseline="0">
              <a:solidFill>
                <a:schemeClr val="tx1"/>
              </a:solidFill>
              <a:effectLst/>
              <a:latin typeface="KBH" panose="00000500000000000000" pitchFamily="2" charset="0"/>
              <a:ea typeface="+mn-ea"/>
              <a:cs typeface="+mn-cs"/>
            </a:rPr>
            <a:t>- Blomstergræs </a:t>
          </a:r>
        </a:p>
        <a:p>
          <a:r>
            <a:rPr lang="da-DK" sz="1200" b="0" baseline="0">
              <a:solidFill>
                <a:schemeClr val="tx1"/>
              </a:solidFill>
              <a:effectLst/>
              <a:latin typeface="KBH" panose="00000500000000000000" pitchFamily="2" charset="0"/>
              <a:ea typeface="+mn-ea"/>
              <a:cs typeface="+mn-cs"/>
            </a:rPr>
            <a:t>- Bunddække - stauder eller prydgræsser </a:t>
          </a:r>
        </a:p>
        <a:p>
          <a:r>
            <a:rPr lang="da-DK" sz="1200" b="0" baseline="0">
              <a:solidFill>
                <a:schemeClr val="tx1"/>
              </a:solidFill>
              <a:effectLst/>
              <a:latin typeface="KBH" panose="00000500000000000000" pitchFamily="2" charset="0"/>
              <a:ea typeface="+mn-ea"/>
              <a:cs typeface="+mn-cs"/>
            </a:rPr>
            <a:t>- Staudsbede</a:t>
          </a:r>
        </a:p>
        <a:p>
          <a:r>
            <a:rPr lang="da-DK" sz="1200" b="0" baseline="0">
              <a:solidFill>
                <a:schemeClr val="tx1"/>
              </a:solidFill>
              <a:effectLst/>
              <a:latin typeface="KBH" panose="00000500000000000000" pitchFamily="2" charset="0"/>
              <a:ea typeface="+mn-ea"/>
              <a:cs typeface="+mn-cs"/>
            </a:rPr>
            <a:t>- Højbede </a:t>
          </a:r>
        </a:p>
        <a:p>
          <a:r>
            <a:rPr lang="da-DK" sz="1200" b="0" baseline="0">
              <a:solidFill>
                <a:schemeClr val="tx1"/>
              </a:solidFill>
              <a:effectLst/>
              <a:latin typeface="KBH" panose="00000500000000000000" pitchFamily="2" charset="0"/>
              <a:ea typeface="+mn-ea"/>
              <a:cs typeface="+mn-cs"/>
            </a:rPr>
            <a:t>- Blomsterkummer</a:t>
          </a:r>
        </a:p>
        <a:p>
          <a:r>
            <a:rPr lang="da-DK" sz="1200" b="0" baseline="0">
              <a:solidFill>
                <a:schemeClr val="tx1"/>
              </a:solidFill>
              <a:effectLst/>
              <a:latin typeface="KBH" panose="00000500000000000000" pitchFamily="2" charset="0"/>
              <a:ea typeface="+mn-ea"/>
              <a:cs typeface="+mn-cs"/>
            </a:rPr>
            <a:t>- Vildmarksbede </a:t>
          </a:r>
        </a:p>
        <a:p>
          <a:endParaRPr lang="da-DK" sz="1200" b="0">
            <a:latin typeface="KBH" panose="00000500000000000000" pitchFamily="2" charset="0"/>
          </a:endParaRPr>
        </a:p>
        <a:p>
          <a:r>
            <a:rPr lang="da-DK" sz="1200" b="1">
              <a:latin typeface="KBH" panose="00000500000000000000" pitchFamily="2" charset="0"/>
            </a:rPr>
            <a:t>Tæt/sammenvokset træbeplantning (m²)</a:t>
          </a:r>
        </a:p>
        <a:p>
          <a:r>
            <a:rPr lang="da-DK" sz="1200" b="0">
              <a:latin typeface="KBH" panose="00000500000000000000" pitchFamily="2" charset="0"/>
            </a:rPr>
            <a:t>- Tæt</a:t>
          </a:r>
          <a:r>
            <a:rPr lang="da-DK" sz="1200" b="0" baseline="0">
              <a:latin typeface="KBH" panose="00000500000000000000" pitchFamily="2" charset="0"/>
            </a:rPr>
            <a:t> sammenvokset træbeplantning gælder både for få sammenvoksede træer og skovområder hvor den sammenvoksede krone dækker over et areal</a:t>
          </a:r>
        </a:p>
        <a:p>
          <a:r>
            <a:rPr lang="da-DK" sz="1200" b="0" baseline="0">
              <a:latin typeface="KBH" panose="00000500000000000000" pitchFamily="2" charset="0"/>
            </a:rPr>
            <a:t>- Træbeplantning og trægrupper </a:t>
          </a:r>
        </a:p>
        <a:p>
          <a:r>
            <a:rPr lang="da-DK" sz="1200" b="0" baseline="0">
              <a:latin typeface="KBH" panose="00000500000000000000" pitchFamily="2" charset="0"/>
            </a:rPr>
            <a:t>- Læhegn og levende hegn</a:t>
          </a:r>
        </a:p>
        <a:p>
          <a:endParaRPr lang="da-DK" sz="1200" b="0">
            <a:latin typeface="KBH" panose="00000500000000000000" pitchFamily="2" charset="0"/>
          </a:endParaRPr>
        </a:p>
        <a:p>
          <a:r>
            <a:rPr lang="da-DK" sz="1200" b="1">
              <a:latin typeface="KBH" panose="00000500000000000000" pitchFamily="2" charset="0"/>
            </a:rPr>
            <a:t>Vandareal ikke permanent (m²)</a:t>
          </a:r>
        </a:p>
        <a:p>
          <a:r>
            <a:rPr lang="da-DK" sz="1200">
              <a:solidFill>
                <a:schemeClr val="tx1"/>
              </a:solidFill>
              <a:effectLst/>
              <a:latin typeface="KBH" panose="00000500000000000000" pitchFamily="2" charset="0"/>
              <a:ea typeface="+mn-ea"/>
              <a:cs typeface="+mn-cs"/>
            </a:rPr>
            <a:t>- Vandhuller, der periodisk tørrer ud</a:t>
          </a:r>
        </a:p>
        <a:p>
          <a:r>
            <a:rPr lang="da-DK" sz="1200">
              <a:solidFill>
                <a:schemeClr val="tx1"/>
              </a:solidFill>
              <a:effectLst/>
              <a:latin typeface="KBH" panose="00000500000000000000" pitchFamily="2" charset="0"/>
              <a:ea typeface="+mn-ea"/>
              <a:cs typeface="+mn-cs"/>
            </a:rPr>
            <a:t>- Forsinkelses</a:t>
          </a:r>
          <a:r>
            <a:rPr lang="da-DK" sz="1200" baseline="0">
              <a:solidFill>
                <a:schemeClr val="tx1"/>
              </a:solidFill>
              <a:effectLst/>
              <a:latin typeface="KBH" panose="00000500000000000000" pitchFamily="2" charset="0"/>
              <a:ea typeface="+mn-ea"/>
              <a:cs typeface="+mn-cs"/>
            </a:rPr>
            <a:t>bassiner </a:t>
          </a:r>
        </a:p>
        <a:p>
          <a:r>
            <a:rPr lang="da-DK" sz="1200" baseline="0">
              <a:solidFill>
                <a:schemeClr val="tx1"/>
              </a:solidFill>
              <a:effectLst/>
              <a:latin typeface="KBH" panose="00000500000000000000" pitchFamily="2" charset="0"/>
              <a:ea typeface="+mn-ea"/>
              <a:cs typeface="+mn-cs"/>
            </a:rPr>
            <a:t>- LAR-anlæg </a:t>
          </a:r>
          <a:r>
            <a:rPr lang="da-DK" sz="1200">
              <a:solidFill>
                <a:schemeClr val="tx1"/>
              </a:solidFill>
              <a:effectLst/>
              <a:latin typeface="KBH" panose="00000500000000000000" pitchFamily="2" charset="0"/>
              <a:ea typeface="+mn-ea"/>
              <a:cs typeface="+mn-cs"/>
            </a:rPr>
            <a:t> </a:t>
          </a:r>
        </a:p>
        <a:p>
          <a:r>
            <a:rPr lang="da-DK" sz="1200" b="0">
              <a:solidFill>
                <a:schemeClr val="tx1"/>
              </a:solidFill>
              <a:effectLst/>
              <a:latin typeface="KBH" panose="00000500000000000000" pitchFamily="2" charset="0"/>
              <a:ea typeface="+mn-ea"/>
              <a:cs typeface="+mn-cs"/>
            </a:rPr>
            <a:t>-</a:t>
          </a:r>
          <a:r>
            <a:rPr lang="da-DK" sz="1200" b="0" baseline="0">
              <a:solidFill>
                <a:schemeClr val="tx1"/>
              </a:solidFill>
              <a:effectLst/>
              <a:latin typeface="KBH" panose="00000500000000000000" pitchFamily="2" charset="0"/>
              <a:ea typeface="+mn-ea"/>
              <a:cs typeface="+mn-cs"/>
            </a:rPr>
            <a:t> Regnvandsbassiner</a:t>
          </a:r>
        </a:p>
        <a:p>
          <a:r>
            <a:rPr lang="da-DK" sz="1200" b="0" baseline="0">
              <a:solidFill>
                <a:schemeClr val="tx1"/>
              </a:solidFill>
              <a:effectLst/>
              <a:latin typeface="KBH" panose="00000500000000000000" pitchFamily="2" charset="0"/>
              <a:ea typeface="+mn-ea"/>
              <a:cs typeface="+mn-cs"/>
            </a:rPr>
            <a:t>- Tørbassiner </a:t>
          </a:r>
        </a:p>
        <a:p>
          <a:r>
            <a:rPr lang="da-DK" sz="1200" b="0" baseline="0">
              <a:solidFill>
                <a:schemeClr val="tx1"/>
              </a:solidFill>
              <a:effectLst/>
              <a:latin typeface="KBH" panose="00000500000000000000" pitchFamily="2" charset="0"/>
              <a:ea typeface="+mn-ea"/>
              <a:cs typeface="+mn-cs"/>
            </a:rPr>
            <a:t>- Græslavninger </a:t>
          </a:r>
        </a:p>
        <a:p>
          <a:r>
            <a:rPr lang="da-DK" sz="1200" b="0" baseline="0">
              <a:solidFill>
                <a:schemeClr val="tx1"/>
              </a:solidFill>
              <a:effectLst/>
              <a:latin typeface="KBH" panose="00000500000000000000" pitchFamily="2" charset="0"/>
              <a:ea typeface="+mn-ea"/>
              <a:cs typeface="+mn-cs"/>
            </a:rPr>
            <a:t>- Beplantinnger i bassiner kan skulle regnes som både Vandareal og Naturgræs</a:t>
          </a:r>
          <a:endParaRPr lang="da-DK" sz="1200" b="0">
            <a:latin typeface="KBH" panose="00000500000000000000" pitchFamily="2" charset="0"/>
          </a:endParaRPr>
        </a:p>
        <a:p>
          <a:endParaRPr lang="da-DK" sz="1200">
            <a:latin typeface="KBH" panose="00000500000000000000" pitchFamily="2" charset="0"/>
          </a:endParaRPr>
        </a:p>
        <a:p>
          <a:r>
            <a:rPr lang="da-DK" sz="1200" b="1">
              <a:latin typeface="KBH" panose="00000500000000000000" pitchFamily="2" charset="0"/>
            </a:rPr>
            <a:t>Biologisk levende permanent sø (m²)</a:t>
          </a:r>
        </a:p>
        <a:p>
          <a:pPr marL="0" marR="0" lvl="0" indent="0" defTabSz="914400" eaLnBrk="1" fontAlgn="auto" latinLnBrk="0" hangingPunct="1">
            <a:lnSpc>
              <a:spcPct val="100000"/>
            </a:lnSpc>
            <a:spcBef>
              <a:spcPts val="0"/>
            </a:spcBef>
            <a:spcAft>
              <a:spcPts val="0"/>
            </a:spcAft>
            <a:buClrTx/>
            <a:buSzTx/>
            <a:buFontTx/>
            <a:buNone/>
            <a:tabLst/>
            <a:defRPr/>
          </a:pPr>
          <a:r>
            <a:rPr lang="da-DK" sz="1200">
              <a:solidFill>
                <a:schemeClr val="tx1"/>
              </a:solidFill>
              <a:effectLst/>
              <a:latin typeface="KBH" panose="00000500000000000000" pitchFamily="2" charset="0"/>
              <a:ea typeface="+mn-ea"/>
              <a:cs typeface="+mn-cs"/>
            </a:rPr>
            <a:t>- Søarealer </a:t>
          </a:r>
        </a:p>
        <a:p>
          <a:pPr marL="0" marR="0" lvl="0" indent="0" defTabSz="914400" eaLnBrk="1" fontAlgn="auto" latinLnBrk="0" hangingPunct="1">
            <a:lnSpc>
              <a:spcPct val="100000"/>
            </a:lnSpc>
            <a:spcBef>
              <a:spcPts val="0"/>
            </a:spcBef>
            <a:spcAft>
              <a:spcPts val="0"/>
            </a:spcAft>
            <a:buClrTx/>
            <a:buSzTx/>
            <a:buFontTx/>
            <a:buNone/>
            <a:tabLst/>
            <a:defRPr/>
          </a:pPr>
          <a:r>
            <a:rPr lang="da-DK" sz="1200">
              <a:solidFill>
                <a:schemeClr val="tx1"/>
              </a:solidFill>
              <a:effectLst/>
              <a:latin typeface="KBH" panose="00000500000000000000" pitchFamily="2" charset="0"/>
              <a:ea typeface="+mn-ea"/>
              <a:cs typeface="+mn-cs"/>
            </a:rPr>
            <a:t>-</a:t>
          </a:r>
          <a:r>
            <a:rPr lang="da-DK" sz="1200" baseline="0">
              <a:solidFill>
                <a:schemeClr val="tx1"/>
              </a:solidFill>
              <a:effectLst/>
              <a:latin typeface="KBH" panose="00000500000000000000" pitchFamily="2" charset="0"/>
              <a:ea typeface="+mn-ea"/>
              <a:cs typeface="+mn-cs"/>
            </a:rPr>
            <a:t> N</a:t>
          </a:r>
          <a:r>
            <a:rPr lang="da-DK" sz="1200">
              <a:solidFill>
                <a:schemeClr val="tx1"/>
              </a:solidFill>
              <a:effectLst/>
              <a:latin typeface="KBH" panose="00000500000000000000" pitchFamily="2" charset="0"/>
              <a:ea typeface="+mn-ea"/>
              <a:cs typeface="+mn-cs"/>
            </a:rPr>
            <a:t>aturlige lavninger, der permanent er vanddækkede </a:t>
          </a:r>
        </a:p>
        <a:p>
          <a:pPr marL="0" marR="0" lvl="0" indent="0" defTabSz="914400" eaLnBrk="1" fontAlgn="auto" latinLnBrk="0" hangingPunct="1">
            <a:lnSpc>
              <a:spcPct val="100000"/>
            </a:lnSpc>
            <a:spcBef>
              <a:spcPts val="0"/>
            </a:spcBef>
            <a:spcAft>
              <a:spcPts val="0"/>
            </a:spcAft>
            <a:buClrTx/>
            <a:buSzTx/>
            <a:buFontTx/>
            <a:buNone/>
            <a:tabLst/>
            <a:defRPr/>
          </a:pPr>
          <a:r>
            <a:rPr lang="da-DK" sz="1200">
              <a:solidFill>
                <a:schemeClr val="tx1"/>
              </a:solidFill>
              <a:effectLst/>
              <a:latin typeface="KBH" panose="00000500000000000000" pitchFamily="2" charset="0"/>
              <a:ea typeface="+mn-ea"/>
              <a:cs typeface="+mn-cs"/>
            </a:rPr>
            <a:t>-</a:t>
          </a:r>
          <a:r>
            <a:rPr lang="da-DK" sz="1200" baseline="0">
              <a:solidFill>
                <a:schemeClr val="tx1"/>
              </a:solidFill>
              <a:effectLst/>
              <a:latin typeface="KBH" panose="00000500000000000000" pitchFamily="2" charset="0"/>
              <a:ea typeface="+mn-ea"/>
              <a:cs typeface="+mn-cs"/>
            </a:rPr>
            <a:t> R</a:t>
          </a:r>
          <a:r>
            <a:rPr lang="da-DK" sz="1200">
              <a:solidFill>
                <a:schemeClr val="tx1"/>
              </a:solidFill>
              <a:effectLst/>
              <a:latin typeface="KBH" panose="00000500000000000000" pitchFamily="2" charset="0"/>
              <a:ea typeface="+mn-ea"/>
              <a:cs typeface="+mn-cs"/>
            </a:rPr>
            <a:t>egnvandsbassiner med permanent vandspejl (f.eks. vådbassiner)</a:t>
          </a:r>
          <a:endParaRPr lang="da-DK" sz="1200" b="1">
            <a:latin typeface="KBH" panose="00000500000000000000" pitchFamily="2" charset="0"/>
          </a:endParaRPr>
        </a:p>
        <a:p>
          <a:endParaRPr lang="da-DK" sz="1200" b="1">
            <a:latin typeface="KBH" panose="00000500000000000000" pitchFamily="2" charset="0"/>
          </a:endParaRPr>
        </a:p>
        <a:p>
          <a:endParaRPr lang="da-DK" sz="1200" b="1">
            <a:latin typeface="KBH" panose="00000500000000000000" pitchFamily="2" charset="0"/>
          </a:endParaRPr>
        </a:p>
        <a:p>
          <a:r>
            <a:rPr lang="da-DK" sz="1200" b="1">
              <a:latin typeface="KBH" panose="00000500000000000000" pitchFamily="2" charset="0"/>
            </a:rPr>
            <a:t>Tillæg</a:t>
          </a:r>
        </a:p>
        <a:p>
          <a:r>
            <a:rPr lang="da-DK" sz="1200">
              <a:latin typeface="KBH" panose="00000500000000000000" pitchFamily="2" charset="0"/>
            </a:rPr>
            <a:t>Tag (sedum) og facadebeplantning (m²)</a:t>
          </a:r>
        </a:p>
        <a:p>
          <a:pPr marL="0" marR="0" lvl="0" indent="0" defTabSz="914400" eaLnBrk="1" fontAlgn="auto" latinLnBrk="0" hangingPunct="1">
            <a:lnSpc>
              <a:spcPct val="100000"/>
            </a:lnSpc>
            <a:spcBef>
              <a:spcPts val="0"/>
            </a:spcBef>
            <a:spcAft>
              <a:spcPts val="0"/>
            </a:spcAft>
            <a:buClrTx/>
            <a:buSzTx/>
            <a:buFontTx/>
            <a:buNone/>
            <a:tabLst/>
            <a:defRPr/>
          </a:pPr>
          <a:r>
            <a:rPr lang="da-DK" sz="1200">
              <a:latin typeface="KBH" panose="00000500000000000000" pitchFamily="2" charset="0"/>
            </a:rPr>
            <a:t>- </a:t>
          </a:r>
          <a:r>
            <a:rPr lang="da-DK" sz="1200">
              <a:solidFill>
                <a:schemeClr val="tx1"/>
              </a:solidFill>
              <a:effectLst/>
              <a:latin typeface="KBH" panose="00000500000000000000" pitchFamily="2" charset="0"/>
              <a:ea typeface="+mn-ea"/>
              <a:cs typeface="+mn-cs"/>
            </a:rPr>
            <a:t>Tagbeplantning : Overliggende vækstlag med forskellige løsninger af blomstrende urter, græsser og mosser (f.eks. sedum eller naturgræs).</a:t>
          </a:r>
        </a:p>
        <a:p>
          <a:pPr marL="0" marR="0" lvl="0" indent="0" defTabSz="914400" eaLnBrk="1" fontAlgn="auto" latinLnBrk="0" hangingPunct="1">
            <a:lnSpc>
              <a:spcPct val="100000"/>
            </a:lnSpc>
            <a:spcBef>
              <a:spcPts val="0"/>
            </a:spcBef>
            <a:spcAft>
              <a:spcPts val="0"/>
            </a:spcAft>
            <a:buClrTx/>
            <a:buSzTx/>
            <a:buFontTx/>
            <a:buNone/>
            <a:tabLst/>
            <a:defRPr/>
          </a:pPr>
          <a:r>
            <a:rPr lang="da-DK" sz="1200">
              <a:solidFill>
                <a:schemeClr val="tx1"/>
              </a:solidFill>
              <a:effectLst/>
              <a:latin typeface="KBH" panose="00000500000000000000" pitchFamily="2" charset="0"/>
              <a:ea typeface="+mn-ea"/>
              <a:cs typeface="+mn-cs"/>
            </a:rPr>
            <a:t>-</a:t>
          </a:r>
          <a:r>
            <a:rPr lang="da-DK" sz="1200" baseline="0">
              <a:solidFill>
                <a:schemeClr val="tx1"/>
              </a:solidFill>
              <a:effectLst/>
              <a:latin typeface="KBH" panose="00000500000000000000" pitchFamily="2" charset="0"/>
              <a:ea typeface="+mn-ea"/>
              <a:cs typeface="+mn-cs"/>
            </a:rPr>
            <a:t> </a:t>
          </a:r>
          <a:r>
            <a:rPr lang="da-DK" sz="1200">
              <a:solidFill>
                <a:schemeClr val="tx1"/>
              </a:solidFill>
              <a:effectLst/>
              <a:latin typeface="KBH" panose="00000500000000000000" pitchFamily="2" charset="0"/>
              <a:ea typeface="+mn-ea"/>
              <a:cs typeface="+mn-cs"/>
            </a:rPr>
            <a:t>Facadebeplantning: Klatre- og slyngplanter.</a:t>
          </a:r>
          <a:endParaRPr lang="da-DK" sz="1200">
            <a:effectLst/>
            <a:latin typeface="KBH" panose="00000500000000000000" pitchFamily="2" charset="0"/>
          </a:endParaRPr>
        </a:p>
        <a:p>
          <a:endParaRPr lang="da-DK" sz="1200">
            <a:latin typeface="KBH" panose="00000500000000000000" pitchFamily="2" charset="0"/>
          </a:endParaRPr>
        </a:p>
        <a:p>
          <a:r>
            <a:rPr lang="da-DK" sz="1200" b="1">
              <a:latin typeface="KBH" panose="00000500000000000000" pitchFamily="2" charset="0"/>
            </a:rPr>
            <a:t>Tag (naturgræs), vækstlag over 8 cm</a:t>
          </a:r>
        </a:p>
        <a:p>
          <a:pPr marL="0" marR="0" lvl="0" indent="0" defTabSz="914400" eaLnBrk="1" fontAlgn="auto" latinLnBrk="0" hangingPunct="1">
            <a:lnSpc>
              <a:spcPct val="100000"/>
            </a:lnSpc>
            <a:spcBef>
              <a:spcPts val="0"/>
            </a:spcBef>
            <a:spcAft>
              <a:spcPts val="0"/>
            </a:spcAft>
            <a:buClrTx/>
            <a:buSzTx/>
            <a:buFontTx/>
            <a:buNone/>
            <a:tabLst/>
            <a:defRPr/>
          </a:pPr>
          <a:r>
            <a:rPr lang="da-DK" sz="1200">
              <a:solidFill>
                <a:schemeClr val="tx1"/>
              </a:solidFill>
              <a:effectLst/>
              <a:latin typeface="KBH" panose="00000500000000000000" pitchFamily="2" charset="0"/>
              <a:ea typeface="+mn-ea"/>
              <a:cs typeface="+mn-cs"/>
            </a:rPr>
            <a:t>- Tagbeplantning : Overliggende vækstlag med forskellige løsninger af blomstrende urter og græsser.</a:t>
          </a:r>
          <a:r>
            <a:rPr lang="da-DK" sz="1200" baseline="0">
              <a:solidFill>
                <a:schemeClr val="tx1"/>
              </a:solidFill>
              <a:effectLst/>
              <a:latin typeface="KBH" panose="00000500000000000000" pitchFamily="2" charset="0"/>
              <a:ea typeface="+mn-ea"/>
              <a:cs typeface="+mn-cs"/>
            </a:rPr>
            <a:t> Vækstlag</a:t>
          </a:r>
          <a:r>
            <a:rPr lang="da-DK" sz="1200">
              <a:solidFill>
                <a:schemeClr val="tx1"/>
              </a:solidFill>
              <a:effectLst/>
              <a:latin typeface="KBH" panose="00000500000000000000" pitchFamily="2" charset="0"/>
              <a:ea typeface="+mn-ea"/>
              <a:cs typeface="+mn-cs"/>
            </a:rPr>
            <a:t> over</a:t>
          </a:r>
          <a:r>
            <a:rPr lang="da-DK" sz="1200" baseline="0">
              <a:solidFill>
                <a:schemeClr val="tx1"/>
              </a:solidFill>
              <a:effectLst/>
              <a:latin typeface="KBH" panose="00000500000000000000" pitchFamily="2" charset="0"/>
              <a:ea typeface="+mn-ea"/>
              <a:cs typeface="+mn-cs"/>
            </a:rPr>
            <a:t> 8 centimeter.</a:t>
          </a:r>
          <a:endParaRPr lang="da-DK" sz="1200">
            <a:effectLst/>
            <a:latin typeface="KBH" panose="00000500000000000000" pitchFamily="2" charset="0"/>
          </a:endParaRPr>
        </a:p>
        <a:p>
          <a:endParaRPr lang="da-DK" sz="1200">
            <a:latin typeface="KBH" panose="00000500000000000000" pitchFamily="2" charset="0"/>
          </a:endParaRPr>
        </a:p>
        <a:p>
          <a:r>
            <a:rPr lang="da-DK" sz="1200" b="1">
              <a:latin typeface="KBH" panose="00000500000000000000" pitchFamily="2" charset="0"/>
            </a:rPr>
            <a:t>Enkeltstående træers kronareal (m²)</a:t>
          </a:r>
        </a:p>
        <a:p>
          <a:r>
            <a:rPr lang="da-DK" sz="1200" b="0">
              <a:latin typeface="KBH" panose="00000500000000000000" pitchFamily="2" charset="0"/>
            </a:rPr>
            <a:t>-</a:t>
          </a:r>
          <a:r>
            <a:rPr lang="da-DK" sz="1200" b="0" baseline="0">
              <a:latin typeface="KBH" panose="00000500000000000000" pitchFamily="2" charset="0"/>
            </a:rPr>
            <a:t> Alle enkelstående træer</a:t>
          </a:r>
        </a:p>
        <a:p>
          <a:r>
            <a:rPr lang="da-DK" sz="1200" b="0" baseline="0">
              <a:latin typeface="KBH" panose="00000500000000000000" pitchFamily="2" charset="0"/>
            </a:rPr>
            <a:t>- Fuldkronede træer </a:t>
          </a:r>
          <a:endParaRPr lang="da-DK" sz="1200" b="0">
            <a:latin typeface="KBH" panose="00000500000000000000" pitchFamily="2" charset="0"/>
          </a:endParaRPr>
        </a:p>
        <a:p>
          <a:endParaRPr lang="da-DK" sz="1200">
            <a:latin typeface="KBH" panose="00000500000000000000" pitchFamily="2" charset="0"/>
          </a:endParaRPr>
        </a:p>
        <a:p>
          <a:r>
            <a:rPr lang="da-DK" sz="1200" b="1">
              <a:latin typeface="KBH" panose="00000500000000000000" pitchFamily="2" charset="0"/>
            </a:rPr>
            <a:t>Regnvandsnedsivning fra belagt areal (m²)</a:t>
          </a:r>
        </a:p>
        <a:p>
          <a:pPr marL="0" marR="0" lvl="0" indent="0" defTabSz="914400" eaLnBrk="1" fontAlgn="auto" latinLnBrk="0" hangingPunct="1">
            <a:lnSpc>
              <a:spcPct val="100000"/>
            </a:lnSpc>
            <a:spcBef>
              <a:spcPts val="0"/>
            </a:spcBef>
            <a:spcAft>
              <a:spcPts val="0"/>
            </a:spcAft>
            <a:buClrTx/>
            <a:buSzTx/>
            <a:buFontTx/>
            <a:buNone/>
            <a:tabLst/>
            <a:defRPr/>
          </a:pPr>
          <a:r>
            <a:rPr lang="da-DK" sz="1200" baseline="0">
              <a:solidFill>
                <a:schemeClr val="tx1"/>
              </a:solidFill>
              <a:effectLst/>
              <a:latin typeface="KBH" panose="00000500000000000000" pitchFamily="2" charset="0"/>
              <a:ea typeface="+mn-ea"/>
              <a:cs typeface="+mn-cs"/>
            </a:rPr>
            <a:t>- Belagte arealer, der afledes og nedsives lokalt indenfor lokalplanområdet - for eksempel fra tagfladen.</a:t>
          </a:r>
          <a:r>
            <a:rPr lang="da-DK" sz="1200">
              <a:solidFill>
                <a:schemeClr val="tx1"/>
              </a:solidFill>
              <a:effectLst/>
              <a:latin typeface="KBH" panose="00000500000000000000" pitchFamily="2" charset="0"/>
              <a:ea typeface="+mn-ea"/>
              <a:cs typeface="+mn-cs"/>
            </a:rPr>
            <a:t> </a:t>
          </a:r>
          <a:endParaRPr lang="da-DK" sz="1200">
            <a:effectLst/>
            <a:latin typeface="KBH" panose="00000500000000000000" pitchFamily="2" charset="0"/>
          </a:endParaRPr>
        </a:p>
        <a:p>
          <a:endParaRPr lang="da-DK" sz="1200">
            <a:latin typeface="KBH" panose="00000500000000000000" pitchFamily="2" charset="0"/>
          </a:endParaRPr>
        </a:p>
        <a:p>
          <a:r>
            <a:rPr lang="da-DK" sz="1200" b="1">
              <a:latin typeface="KBH" panose="00000500000000000000" pitchFamily="2" charset="0"/>
            </a:rPr>
            <a:t>Areal dækket af egen kompost (m²)</a:t>
          </a:r>
          <a:endParaRPr lang="da-DK" sz="1200" b="1">
            <a:effectLst/>
            <a:latin typeface="KBH" panose="00000500000000000000" pitchFamily="2" charset="0"/>
          </a:endParaRPr>
        </a:p>
        <a:p>
          <a:r>
            <a:rPr lang="da-DK" sz="1200" u="none">
              <a:solidFill>
                <a:schemeClr val="tx1"/>
              </a:solidFill>
              <a:effectLst/>
              <a:latin typeface="KBH" panose="00000500000000000000" pitchFamily="2" charset="0"/>
              <a:ea typeface="+mn-ea"/>
              <a:cs typeface="+mn-cs"/>
            </a:rPr>
            <a:t>- Arealer der</a:t>
          </a:r>
          <a:r>
            <a:rPr lang="da-DK" sz="1200" u="none" baseline="0">
              <a:solidFill>
                <a:schemeClr val="tx1"/>
              </a:solidFill>
              <a:effectLst/>
              <a:latin typeface="KBH" panose="00000500000000000000" pitchFamily="2" charset="0"/>
              <a:ea typeface="+mn-ea"/>
              <a:cs typeface="+mn-cs"/>
            </a:rPr>
            <a:t> henstår med naturligt forfald og nedbrud af organisk materiale.</a:t>
          </a:r>
          <a:endParaRPr lang="da-DK" sz="1200" u="none">
            <a:solidFill>
              <a:schemeClr val="tx1"/>
            </a:solidFill>
            <a:effectLst/>
            <a:latin typeface="KBH" panose="00000500000000000000" pitchFamily="2" charset="0"/>
            <a:ea typeface="+mn-ea"/>
            <a:cs typeface="+mn-cs"/>
          </a:endParaRPr>
        </a:p>
        <a:p>
          <a:r>
            <a:rPr lang="da-DK" sz="1200" u="none">
              <a:solidFill>
                <a:schemeClr val="tx1"/>
              </a:solidFill>
              <a:effectLst/>
              <a:latin typeface="KBH" panose="00000500000000000000" pitchFamily="2" charset="0"/>
              <a:ea typeface="+mn-ea"/>
              <a:cs typeface="+mn-cs"/>
            </a:rPr>
            <a:t>- Bioklippet græs regnes</a:t>
          </a:r>
          <a:r>
            <a:rPr lang="da-DK" sz="1200" u="none" baseline="0">
              <a:solidFill>
                <a:schemeClr val="tx1"/>
              </a:solidFill>
              <a:effectLst/>
              <a:latin typeface="KBH" panose="00000500000000000000" pitchFamily="2" charset="0"/>
              <a:ea typeface="+mn-ea"/>
              <a:cs typeface="+mn-cs"/>
            </a:rPr>
            <a:t> ikke med.</a:t>
          </a:r>
        </a:p>
        <a:p>
          <a:r>
            <a:rPr lang="da-DK" sz="1200" u="none" baseline="0">
              <a:solidFill>
                <a:schemeClr val="tx1"/>
              </a:solidFill>
              <a:effectLst/>
              <a:latin typeface="KBH" panose="00000500000000000000" pitchFamily="2" charset="0"/>
              <a:ea typeface="+mn-ea"/>
              <a:cs typeface="+mn-cs"/>
            </a:rPr>
            <a:t>- Udlægning i form af tilført naturgødning regnes ikke med. </a:t>
          </a:r>
          <a:endParaRPr lang="da-DK" sz="1200" u="none">
            <a:solidFill>
              <a:schemeClr val="tx1"/>
            </a:solidFill>
            <a:effectLst/>
            <a:latin typeface="KBH" panose="00000500000000000000" pitchFamily="2" charset="0"/>
            <a:ea typeface="+mn-ea"/>
            <a:cs typeface="+mn-cs"/>
          </a:endParaRPr>
        </a:p>
        <a:p>
          <a:r>
            <a:rPr lang="da-DK" sz="1200" b="1">
              <a:solidFill>
                <a:schemeClr val="tx1"/>
              </a:solidFill>
              <a:effectLst/>
              <a:latin typeface="KBH" panose="00000500000000000000" pitchFamily="2" charset="0"/>
              <a:ea typeface="+mn-ea"/>
              <a:cs typeface="+mn-cs"/>
            </a:rPr>
            <a:t> </a:t>
          </a:r>
          <a:r>
            <a:rPr lang="da-DK" sz="1200">
              <a:solidFill>
                <a:schemeClr val="tx1"/>
              </a:solidFill>
              <a:effectLst/>
              <a:latin typeface="KBH" panose="00000500000000000000" pitchFamily="2" charset="0"/>
              <a:ea typeface="+mn-ea"/>
              <a:cs typeface="+mn-cs"/>
            </a:rPr>
            <a:t> </a:t>
          </a:r>
          <a:endParaRPr lang="da-DK" sz="1200">
            <a:effectLst/>
            <a:latin typeface="KBH" panose="00000500000000000000" pitchFamily="2" charset="0"/>
          </a:endParaRP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8C1AD-3576-4FC1-B3B7-986CC6A63E51}">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42FD8-4EAA-4CDE-9BAA-784BCDC42B73}">
  <dimension ref="A1:I65"/>
  <sheetViews>
    <sheetView workbookViewId="0"/>
  </sheetViews>
  <sheetFormatPr defaultRowHeight="15"/>
  <cols>
    <col min="1" max="1" width="32.42578125" customWidth="1"/>
    <col min="2" max="2" width="10.140625" customWidth="1"/>
  </cols>
  <sheetData>
    <row r="1" spans="1:9" ht="27.95" customHeight="1">
      <c r="A1" s="1"/>
      <c r="B1" s="2"/>
      <c r="C1" s="2"/>
      <c r="D1" s="1"/>
      <c r="E1" s="1"/>
      <c r="F1" s="1"/>
      <c r="G1" s="1"/>
      <c r="H1" s="1"/>
      <c r="I1" s="1"/>
    </row>
    <row r="2" spans="1:9" ht="30.95" customHeight="1">
      <c r="A2" s="34" t="s">
        <v>0</v>
      </c>
      <c r="B2" s="2"/>
      <c r="C2" s="2"/>
      <c r="D2" s="1"/>
      <c r="E2" s="1"/>
      <c r="F2" s="1"/>
      <c r="G2" s="1"/>
      <c r="H2" s="1"/>
      <c r="I2" s="1"/>
    </row>
    <row r="3" spans="1:9" ht="29.1" customHeight="1">
      <c r="A3" s="3"/>
      <c r="B3" s="4" t="s">
        <v>1</v>
      </c>
      <c r="C3" s="5"/>
      <c r="D3" s="6" t="s">
        <v>2</v>
      </c>
      <c r="E3" s="6" t="s">
        <v>3</v>
      </c>
      <c r="F3" s="6" t="s">
        <v>4</v>
      </c>
      <c r="G3" s="6" t="s">
        <v>5</v>
      </c>
      <c r="H3" s="6" t="s">
        <v>6</v>
      </c>
      <c r="I3" s="1"/>
    </row>
    <row r="4" spans="1:9" ht="15.75">
      <c r="A4" s="7" t="s">
        <v>7</v>
      </c>
      <c r="B4" s="1"/>
      <c r="C4" s="1"/>
      <c r="D4" s="8" t="s">
        <v>8</v>
      </c>
      <c r="E4" s="8" t="s">
        <v>8</v>
      </c>
      <c r="F4" s="8" t="s">
        <v>8</v>
      </c>
      <c r="G4" s="8" t="s">
        <v>8</v>
      </c>
      <c r="H4" s="8" t="s">
        <v>8</v>
      </c>
      <c r="I4" s="1"/>
    </row>
    <row r="5" spans="1:9" ht="3.95" customHeight="1">
      <c r="A5" s="3"/>
      <c r="B5" s="9"/>
      <c r="C5" s="9"/>
      <c r="D5" s="3"/>
      <c r="E5" s="3"/>
      <c r="F5" s="3"/>
      <c r="G5" s="3"/>
      <c r="H5" s="3"/>
      <c r="I5" s="1"/>
    </row>
    <row r="6" spans="1:9" ht="15" customHeight="1">
      <c r="A6" s="3" t="s">
        <v>9</v>
      </c>
      <c r="B6" s="10">
        <v>0</v>
      </c>
      <c r="C6" s="11"/>
      <c r="D6" s="12">
        <v>2000</v>
      </c>
      <c r="E6" s="12">
        <v>1000</v>
      </c>
      <c r="F6" s="12">
        <v>0</v>
      </c>
      <c r="G6" s="12">
        <v>0</v>
      </c>
      <c r="H6" s="12">
        <v>0</v>
      </c>
      <c r="I6" s="1"/>
    </row>
    <row r="7" spans="1:9" ht="14.45" customHeight="1">
      <c r="A7" s="1" t="s">
        <v>10</v>
      </c>
      <c r="B7" s="10">
        <v>0.2</v>
      </c>
      <c r="C7" s="11"/>
      <c r="D7" s="12">
        <v>0</v>
      </c>
      <c r="E7" s="12">
        <v>500</v>
      </c>
      <c r="F7" s="12">
        <v>80</v>
      </c>
      <c r="G7" s="12">
        <v>20</v>
      </c>
      <c r="H7" s="12">
        <v>60</v>
      </c>
      <c r="I7" s="1"/>
    </row>
    <row r="8" spans="1:9" ht="14.45" customHeight="1">
      <c r="A8" s="1" t="s">
        <v>11</v>
      </c>
      <c r="B8" s="10">
        <v>0.4</v>
      </c>
      <c r="C8" s="11"/>
      <c r="D8" s="12">
        <v>0</v>
      </c>
      <c r="E8" s="12">
        <v>50</v>
      </c>
      <c r="F8" s="12">
        <v>0</v>
      </c>
      <c r="G8" s="12">
        <v>60</v>
      </c>
      <c r="H8" s="12">
        <v>0</v>
      </c>
      <c r="I8" s="1"/>
    </row>
    <row r="9" spans="1:9" ht="12" customHeight="1">
      <c r="A9" s="1" t="s">
        <v>12</v>
      </c>
      <c r="B9" s="10">
        <v>0.5</v>
      </c>
      <c r="C9" s="11"/>
      <c r="D9" s="12">
        <v>35</v>
      </c>
      <c r="E9" s="12">
        <v>0</v>
      </c>
      <c r="F9" s="12">
        <v>0</v>
      </c>
      <c r="G9" s="12">
        <v>0</v>
      </c>
      <c r="H9" s="12">
        <v>0</v>
      </c>
      <c r="I9" s="1"/>
    </row>
    <row r="10" spans="1:9" ht="13.5" customHeight="1">
      <c r="A10" s="1" t="s">
        <v>13</v>
      </c>
      <c r="B10" s="10">
        <v>1</v>
      </c>
      <c r="C10" s="11"/>
      <c r="D10" s="12">
        <v>0</v>
      </c>
      <c r="E10" s="12">
        <v>200</v>
      </c>
      <c r="F10" s="12">
        <v>10</v>
      </c>
      <c r="G10" s="12">
        <v>10</v>
      </c>
      <c r="H10" s="12">
        <v>30</v>
      </c>
      <c r="I10" s="1"/>
    </row>
    <row r="11" spans="1:9" ht="15" customHeight="1">
      <c r="A11" s="1" t="s">
        <v>14</v>
      </c>
      <c r="B11" s="10">
        <v>1.5</v>
      </c>
      <c r="C11" s="11"/>
      <c r="D11" s="12">
        <v>0</v>
      </c>
      <c r="E11" s="12">
        <v>300</v>
      </c>
      <c r="F11" s="12">
        <v>0</v>
      </c>
      <c r="G11" s="12">
        <v>0</v>
      </c>
      <c r="H11" s="12">
        <v>0</v>
      </c>
      <c r="I11" s="1"/>
    </row>
    <row r="12" spans="1:9" ht="15" customHeight="1">
      <c r="A12" s="1" t="s">
        <v>15</v>
      </c>
      <c r="B12" s="10">
        <v>2</v>
      </c>
      <c r="C12" s="11"/>
      <c r="D12" s="12">
        <v>0</v>
      </c>
      <c r="E12" s="12">
        <v>100</v>
      </c>
      <c r="F12" s="12">
        <v>0</v>
      </c>
      <c r="G12" s="12">
        <v>0</v>
      </c>
      <c r="H12" s="12">
        <v>0</v>
      </c>
      <c r="I12" s="1"/>
    </row>
    <row r="13" spans="1:9" ht="15.95" customHeight="1">
      <c r="A13" s="1" t="s">
        <v>16</v>
      </c>
      <c r="B13" s="10">
        <v>3</v>
      </c>
      <c r="C13" s="11"/>
      <c r="D13" s="12">
        <v>0</v>
      </c>
      <c r="E13" s="12">
        <v>300</v>
      </c>
      <c r="F13" s="12">
        <v>0</v>
      </c>
      <c r="G13" s="12">
        <v>0</v>
      </c>
      <c r="H13" s="12">
        <v>0</v>
      </c>
      <c r="I13" s="1"/>
    </row>
    <row r="14" spans="1:9" hidden="1">
      <c r="A14" s="7"/>
      <c r="B14" s="14"/>
      <c r="C14" s="11"/>
      <c r="D14" s="3"/>
      <c r="E14" s="3"/>
      <c r="F14" s="3"/>
      <c r="G14" s="3"/>
      <c r="H14" s="3"/>
      <c r="I14" s="1"/>
    </row>
    <row r="15" spans="1:9" ht="15.6" customHeight="1">
      <c r="A15" s="1" t="s">
        <v>17</v>
      </c>
      <c r="B15" s="10">
        <v>0.5</v>
      </c>
      <c r="C15" s="11"/>
      <c r="D15" s="12">
        <v>0</v>
      </c>
      <c r="E15" s="12">
        <v>0</v>
      </c>
      <c r="F15" s="12">
        <v>0</v>
      </c>
      <c r="G15" s="12">
        <v>0</v>
      </c>
      <c r="H15" s="12">
        <v>0</v>
      </c>
      <c r="I15" s="1"/>
    </row>
    <row r="16" spans="1:9" ht="12.95" customHeight="1">
      <c r="A16" s="1" t="s">
        <v>18</v>
      </c>
      <c r="B16" s="10">
        <v>1.5</v>
      </c>
      <c r="C16" s="11"/>
      <c r="D16" s="12">
        <v>0</v>
      </c>
      <c r="E16" s="12">
        <v>50</v>
      </c>
      <c r="F16" s="12">
        <v>0</v>
      </c>
      <c r="G16" s="12">
        <v>0</v>
      </c>
      <c r="H16" s="12">
        <v>0</v>
      </c>
      <c r="I16" s="1"/>
    </row>
    <row r="17" spans="1:9" ht="14.45" customHeight="1">
      <c r="A17" s="1" t="s">
        <v>19</v>
      </c>
      <c r="B17" s="10">
        <v>0.5</v>
      </c>
      <c r="C17" s="11"/>
      <c r="D17" s="12">
        <v>0</v>
      </c>
      <c r="E17" s="12">
        <v>50</v>
      </c>
      <c r="F17" s="12">
        <v>120</v>
      </c>
      <c r="G17" s="12">
        <v>160</v>
      </c>
      <c r="H17" s="12">
        <v>40</v>
      </c>
      <c r="I17" s="1"/>
    </row>
    <row r="18" spans="1:9" ht="18" customHeight="1">
      <c r="A18" s="1" t="s">
        <v>20</v>
      </c>
      <c r="B18" s="10">
        <v>1</v>
      </c>
      <c r="C18" s="11"/>
      <c r="D18" s="12">
        <v>0</v>
      </c>
      <c r="E18" s="12">
        <v>0</v>
      </c>
      <c r="F18" s="12">
        <v>0</v>
      </c>
      <c r="G18" s="12">
        <v>0</v>
      </c>
      <c r="H18" s="12">
        <v>40</v>
      </c>
      <c r="I18" s="1"/>
    </row>
    <row r="19" spans="1:9" ht="29.45" customHeight="1">
      <c r="A19" s="1" t="s">
        <v>21</v>
      </c>
      <c r="B19" s="10">
        <v>1.5</v>
      </c>
      <c r="C19" s="11"/>
      <c r="D19" s="12">
        <v>0</v>
      </c>
      <c r="E19" s="12">
        <v>0</v>
      </c>
      <c r="F19" s="12">
        <v>0</v>
      </c>
      <c r="G19" s="12">
        <v>0</v>
      </c>
      <c r="H19" s="12">
        <v>40</v>
      </c>
      <c r="I19" s="1"/>
    </row>
    <row r="20" spans="1:9" ht="17.100000000000001" customHeight="1">
      <c r="A20" s="1" t="s">
        <v>22</v>
      </c>
      <c r="B20" s="17">
        <v>0.5</v>
      </c>
      <c r="C20" s="18"/>
      <c r="D20" s="19">
        <v>0</v>
      </c>
      <c r="E20" s="12">
        <v>500</v>
      </c>
      <c r="F20" s="12">
        <v>0</v>
      </c>
      <c r="G20" s="12">
        <v>0</v>
      </c>
      <c r="H20" s="12">
        <v>0</v>
      </c>
      <c r="I20" s="16"/>
    </row>
    <row r="21" spans="1:9" ht="18.95" customHeight="1">
      <c r="A21" s="1" t="s">
        <v>23</v>
      </c>
      <c r="B21" s="17">
        <v>2</v>
      </c>
      <c r="C21" s="18"/>
      <c r="D21" s="19">
        <v>0</v>
      </c>
      <c r="E21" s="12">
        <v>0</v>
      </c>
      <c r="F21" s="12">
        <v>0</v>
      </c>
      <c r="G21" s="12">
        <v>0</v>
      </c>
      <c r="H21" s="12">
        <v>0</v>
      </c>
      <c r="I21" s="1"/>
    </row>
    <row r="22" spans="1:9" ht="27.6" customHeight="1">
      <c r="A22" s="3"/>
      <c r="B22" s="14"/>
      <c r="C22" s="11"/>
      <c r="D22" s="3"/>
      <c r="E22" s="3"/>
      <c r="F22" s="3"/>
      <c r="G22" s="3"/>
      <c r="H22" s="3"/>
      <c r="I22" s="1"/>
    </row>
    <row r="23" spans="1:9" ht="12.6" customHeight="1">
      <c r="A23" s="20" t="s">
        <v>24</v>
      </c>
      <c r="B23" s="21"/>
      <c r="C23" s="22"/>
      <c r="D23" s="23">
        <f>SUM(D6,D7,D8,D9,D10,D11,D12,D13,D15,D16,D17,D18,D19,D20,D21)</f>
        <v>2035</v>
      </c>
      <c r="E23" s="23">
        <v>3000</v>
      </c>
      <c r="F23" s="23">
        <v>280</v>
      </c>
      <c r="G23" s="23">
        <v>280</v>
      </c>
      <c r="H23" s="23">
        <v>280</v>
      </c>
      <c r="I23" s="1"/>
    </row>
    <row r="24" spans="1:9">
      <c r="A24" s="3"/>
      <c r="B24" s="14"/>
      <c r="C24" s="11"/>
      <c r="D24" s="3"/>
      <c r="E24" s="3"/>
      <c r="F24" s="3"/>
      <c r="G24" s="3"/>
      <c r="H24" s="3"/>
      <c r="I24" s="1"/>
    </row>
    <row r="25" spans="1:9" ht="13.5" customHeight="1">
      <c r="A25" s="24" t="s">
        <v>25</v>
      </c>
      <c r="B25" s="25"/>
      <c r="C25" s="26"/>
      <c r="D25" s="27">
        <f>IF(D23&gt;0,($B5*D5+$B7*D7+$B8*D8+$B9*D9+$B10*D10+$B11*D11+$B12*D12+$B13*D13+$B15*D15+$B16*D16+$B17*D17+$B18*D18+$B19*D19+$B20*D20+$B21*D21)/D23," ")</f>
        <v>8.5995085995085995E-3</v>
      </c>
      <c r="E25" s="27">
        <f>IF(E23&gt;0,($B5*E5+$B7*E7+$B8*E8+$B9*E9+$B10*E10+$B11*E11+$B12*E12+$B13*E13+$B15*E15+$B16*E16+$B17*E17+$B18*E18+$B19*E19+$B20*E20+$B21*E21)/E23," ")</f>
        <v>0.74</v>
      </c>
      <c r="F25" s="27">
        <f>IF(F23&gt;0,($B5*F5+$B7*F7+$B8*F8+$B9*F9+$B10*F10+$B11*F11+$B12*F12+$B13*F13+$B15*F15+$B16*F16+$B17*F17+$B18*F18+$B19*F19+$B20*F20+$B21*F21)/F23," ")</f>
        <v>0.30714285714285716</v>
      </c>
      <c r="G25" s="27">
        <f>IF(G23&gt;0,($B5*G5+$B7*G7+$B8*G8+$B9*G9+$B10*G10+$B11*G11+$B12*G12+$B13*G13+$B15*G15+$B16*G16+$B17*G17+$B18*G18+$B19*G19+$B20*G20+$B21*G21)/G23," ")</f>
        <v>0.42142857142857143</v>
      </c>
      <c r="H25" s="27">
        <f>IF(H23&gt;0,($B5*H5+$B7*H7+$B8*H8+$B9*H9+$B10*H10+$B11*H11+$B12*H12+$B13*H13+$B15*H15+$B16*H16+$B17*H17+$B18*H18+$B19*H19+$B20*H20+$B21*H21)/H23," ")</f>
        <v>0.57857142857142863</v>
      </c>
      <c r="I25" s="28"/>
    </row>
    <row r="26" spans="1:9">
      <c r="A26" s="3"/>
      <c r="B26" s="11"/>
      <c r="C26" s="11"/>
      <c r="D26" s="3"/>
      <c r="E26" s="3"/>
      <c r="F26" s="3"/>
      <c r="G26" s="3"/>
      <c r="H26" s="3"/>
      <c r="I26" s="1"/>
    </row>
    <row r="27" spans="1:9">
      <c r="A27" s="29"/>
      <c r="B27" s="30"/>
      <c r="C27" s="30"/>
      <c r="D27" s="29"/>
      <c r="E27" s="29"/>
      <c r="F27" s="29"/>
      <c r="G27" s="29"/>
      <c r="H27" s="29"/>
      <c r="I27" s="29"/>
    </row>
    <row r="28" spans="1:9">
      <c r="A28" s="7" t="s">
        <v>26</v>
      </c>
      <c r="B28" s="4"/>
      <c r="C28" s="5"/>
      <c r="D28" s="6"/>
      <c r="E28" s="6"/>
      <c r="F28" s="6"/>
      <c r="G28" s="6"/>
      <c r="H28" s="6"/>
      <c r="I28" s="1"/>
    </row>
    <row r="29" spans="1:9">
      <c r="A29" s="3"/>
      <c r="B29" s="9"/>
      <c r="C29" s="9"/>
      <c r="D29" s="3"/>
      <c r="E29" s="3"/>
      <c r="F29" s="3"/>
      <c r="G29" s="3"/>
      <c r="H29" s="3"/>
      <c r="I29" s="1"/>
    </row>
    <row r="30" spans="1:9">
      <c r="A30" s="3" t="s">
        <v>9</v>
      </c>
      <c r="B30" s="10">
        <v>0</v>
      </c>
      <c r="C30" s="11"/>
      <c r="D30" s="12">
        <v>2000</v>
      </c>
      <c r="E30" s="12">
        <v>1000</v>
      </c>
      <c r="F30" s="12">
        <v>0</v>
      </c>
      <c r="G30" s="12">
        <v>0</v>
      </c>
      <c r="H30" s="12">
        <v>0</v>
      </c>
      <c r="I30" s="1"/>
    </row>
    <row r="31" spans="1:9">
      <c r="A31" s="1" t="s">
        <v>10</v>
      </c>
      <c r="B31" s="10">
        <v>0.2</v>
      </c>
      <c r="C31" s="11"/>
      <c r="D31" s="12">
        <v>0</v>
      </c>
      <c r="E31" s="12">
        <v>500</v>
      </c>
      <c r="F31" s="12">
        <v>80</v>
      </c>
      <c r="G31" s="12">
        <v>20</v>
      </c>
      <c r="H31" s="12">
        <v>60</v>
      </c>
      <c r="I31" s="1"/>
    </row>
    <row r="32" spans="1:9">
      <c r="A32" s="1" t="s">
        <v>11</v>
      </c>
      <c r="B32" s="10">
        <v>0.4</v>
      </c>
      <c r="C32" s="11"/>
      <c r="D32" s="12">
        <v>0</v>
      </c>
      <c r="E32" s="12">
        <v>50</v>
      </c>
      <c r="F32" s="12">
        <v>0</v>
      </c>
      <c r="G32" s="12">
        <v>60</v>
      </c>
      <c r="H32" s="12">
        <v>0</v>
      </c>
      <c r="I32" s="1"/>
    </row>
    <row r="33" spans="1:9">
      <c r="A33" s="1" t="s">
        <v>12</v>
      </c>
      <c r="B33" s="10">
        <v>0.5</v>
      </c>
      <c r="C33" s="11"/>
      <c r="D33" s="12">
        <v>200</v>
      </c>
      <c r="E33" s="12">
        <v>0</v>
      </c>
      <c r="F33" s="12">
        <v>0</v>
      </c>
      <c r="G33" s="12">
        <v>0</v>
      </c>
      <c r="H33" s="12">
        <v>0</v>
      </c>
      <c r="I33" s="1"/>
    </row>
    <row r="34" spans="1:9">
      <c r="A34" s="1" t="s">
        <v>13</v>
      </c>
      <c r="B34" s="10">
        <v>1</v>
      </c>
      <c r="C34" s="11"/>
      <c r="D34" s="12">
        <v>0</v>
      </c>
      <c r="E34" s="12">
        <v>200</v>
      </c>
      <c r="F34" s="12">
        <v>10</v>
      </c>
      <c r="G34" s="12">
        <v>10</v>
      </c>
      <c r="H34" s="12">
        <v>30</v>
      </c>
      <c r="I34" s="1"/>
    </row>
    <row r="35" spans="1:9">
      <c r="A35" s="9"/>
      <c r="B35" s="13"/>
      <c r="C35" s="3"/>
      <c r="D35" s="3"/>
      <c r="E35" s="3"/>
      <c r="F35" s="3"/>
      <c r="G35" s="3"/>
      <c r="H35" s="1"/>
      <c r="I35" s="1"/>
    </row>
    <row r="36" spans="1:9">
      <c r="A36" s="7" t="s">
        <v>27</v>
      </c>
      <c r="B36" s="14"/>
      <c r="C36" s="11"/>
      <c r="D36" s="3"/>
      <c r="E36" s="3"/>
      <c r="F36" s="3"/>
      <c r="G36" s="3"/>
      <c r="H36" s="3"/>
      <c r="I36" s="1"/>
    </row>
    <row r="37" spans="1:9">
      <c r="A37" s="7"/>
      <c r="B37" s="14"/>
      <c r="C37" s="11"/>
      <c r="D37" s="3"/>
      <c r="E37" s="3"/>
      <c r="F37" s="3"/>
      <c r="G37" s="3"/>
      <c r="H37" s="3"/>
      <c r="I37" s="1"/>
    </row>
    <row r="38" spans="1:9">
      <c r="A38" s="1" t="s">
        <v>14</v>
      </c>
      <c r="B38" s="10">
        <v>1.5</v>
      </c>
      <c r="C38" s="11"/>
      <c r="D38" s="12">
        <v>0</v>
      </c>
      <c r="E38" s="12">
        <v>300</v>
      </c>
      <c r="F38" s="12">
        <v>0</v>
      </c>
      <c r="G38" s="12">
        <v>0</v>
      </c>
      <c r="H38" s="12">
        <v>0</v>
      </c>
      <c r="I38" s="1"/>
    </row>
    <row r="39" spans="1:9">
      <c r="A39" s="1" t="s">
        <v>15</v>
      </c>
      <c r="B39" s="10">
        <v>2</v>
      </c>
      <c r="C39" s="11"/>
      <c r="D39" s="12">
        <v>0</v>
      </c>
      <c r="E39" s="12">
        <v>100</v>
      </c>
      <c r="F39" s="12">
        <v>0</v>
      </c>
      <c r="G39" s="12">
        <v>0</v>
      </c>
      <c r="H39" s="12">
        <v>0</v>
      </c>
      <c r="I39" s="1"/>
    </row>
    <row r="40" spans="1:9">
      <c r="A40" s="1" t="s">
        <v>16</v>
      </c>
      <c r="B40" s="10">
        <v>3</v>
      </c>
      <c r="C40" s="11"/>
      <c r="D40" s="12">
        <v>150</v>
      </c>
      <c r="E40" s="12">
        <v>300</v>
      </c>
      <c r="F40" s="12">
        <v>0</v>
      </c>
      <c r="G40" s="12">
        <v>0</v>
      </c>
      <c r="H40" s="12">
        <v>0</v>
      </c>
      <c r="I40" s="1"/>
    </row>
    <row r="41" spans="1:9">
      <c r="A41" s="1"/>
      <c r="B41" s="14"/>
      <c r="C41" s="11"/>
      <c r="D41" s="15"/>
      <c r="E41" s="15"/>
      <c r="F41" s="15"/>
      <c r="G41" s="15"/>
      <c r="H41" s="15"/>
      <c r="I41" s="1"/>
    </row>
    <row r="42" spans="1:9">
      <c r="A42" s="7" t="s">
        <v>28</v>
      </c>
      <c r="B42" s="14"/>
      <c r="C42" s="11"/>
      <c r="D42" s="3"/>
      <c r="E42" s="3"/>
      <c r="F42" s="3"/>
      <c r="G42" s="3"/>
      <c r="H42" s="3"/>
      <c r="I42" s="1"/>
    </row>
    <row r="43" spans="1:9">
      <c r="A43" s="7"/>
      <c r="B43" s="14"/>
      <c r="C43" s="11"/>
      <c r="D43" s="3"/>
      <c r="E43" s="3"/>
      <c r="F43" s="3"/>
      <c r="G43" s="3"/>
      <c r="H43" s="3"/>
      <c r="I43" s="1"/>
    </row>
    <row r="44" spans="1:9">
      <c r="A44" s="1" t="s">
        <v>17</v>
      </c>
      <c r="B44" s="10">
        <v>0.5</v>
      </c>
      <c r="C44" s="11"/>
      <c r="D44" s="12">
        <v>0</v>
      </c>
      <c r="E44" s="12">
        <v>0</v>
      </c>
      <c r="F44" s="12">
        <v>0</v>
      </c>
      <c r="G44" s="12">
        <v>0</v>
      </c>
      <c r="H44" s="12">
        <v>0</v>
      </c>
      <c r="I44" s="1"/>
    </row>
    <row r="45" spans="1:9">
      <c r="A45" s="1" t="s">
        <v>18</v>
      </c>
      <c r="B45" s="10">
        <v>1.5</v>
      </c>
      <c r="C45" s="11"/>
      <c r="D45" s="12">
        <v>0</v>
      </c>
      <c r="E45" s="12">
        <v>50</v>
      </c>
      <c r="F45" s="12">
        <v>0</v>
      </c>
      <c r="G45" s="12">
        <v>0</v>
      </c>
      <c r="H45" s="12">
        <v>0</v>
      </c>
      <c r="I45" s="1"/>
    </row>
    <row r="46" spans="1:9">
      <c r="A46" s="1"/>
      <c r="B46" s="14"/>
      <c r="C46" s="11"/>
      <c r="D46" s="15"/>
      <c r="E46" s="15"/>
      <c r="F46" s="15"/>
      <c r="G46" s="15"/>
      <c r="H46" s="15"/>
      <c r="I46" s="1"/>
    </row>
    <row r="47" spans="1:9">
      <c r="A47" s="7" t="s">
        <v>29</v>
      </c>
      <c r="B47" s="14"/>
      <c r="C47" s="11"/>
      <c r="D47" s="3"/>
      <c r="E47" s="3"/>
      <c r="F47" s="3"/>
      <c r="G47" s="3"/>
      <c r="H47" s="3"/>
      <c r="I47" s="1"/>
    </row>
    <row r="48" spans="1:9">
      <c r="A48" s="7"/>
      <c r="B48" s="14"/>
      <c r="C48" s="11"/>
      <c r="D48" s="3"/>
      <c r="E48" s="3"/>
      <c r="F48" s="3"/>
      <c r="G48" s="3"/>
      <c r="H48" s="3"/>
      <c r="I48" s="1"/>
    </row>
    <row r="49" spans="1:9">
      <c r="A49" s="1" t="s">
        <v>19</v>
      </c>
      <c r="B49" s="10">
        <v>0.5</v>
      </c>
      <c r="C49" s="11"/>
      <c r="D49" s="12">
        <v>0</v>
      </c>
      <c r="E49" s="12">
        <v>50</v>
      </c>
      <c r="F49" s="12">
        <v>120</v>
      </c>
      <c r="G49" s="12">
        <v>160</v>
      </c>
      <c r="H49" s="12">
        <v>40</v>
      </c>
      <c r="I49" s="1"/>
    </row>
    <row r="50" spans="1:9">
      <c r="A50" s="1" t="s">
        <v>20</v>
      </c>
      <c r="B50" s="10">
        <v>1</v>
      </c>
      <c r="C50" s="11"/>
      <c r="D50" s="12">
        <v>0</v>
      </c>
      <c r="E50" s="12">
        <v>0</v>
      </c>
      <c r="F50" s="12">
        <v>0</v>
      </c>
      <c r="G50" s="12">
        <v>0</v>
      </c>
      <c r="H50" s="12">
        <v>40</v>
      </c>
      <c r="I50" s="1"/>
    </row>
    <row r="51" spans="1:9" ht="26.25">
      <c r="A51" s="1" t="s">
        <v>21</v>
      </c>
      <c r="B51" s="10">
        <v>1.5</v>
      </c>
      <c r="C51" s="11"/>
      <c r="D51" s="12">
        <v>0</v>
      </c>
      <c r="E51" s="12">
        <v>0</v>
      </c>
      <c r="F51" s="12">
        <v>0</v>
      </c>
      <c r="G51" s="12">
        <v>0</v>
      </c>
      <c r="H51" s="12">
        <v>40</v>
      </c>
      <c r="I51" s="1"/>
    </row>
    <row r="52" spans="1:9">
      <c r="A52" s="1"/>
      <c r="B52" s="14"/>
      <c r="C52" s="11"/>
      <c r="D52" s="15"/>
      <c r="E52" s="15"/>
      <c r="F52" s="15"/>
      <c r="G52" s="15"/>
      <c r="H52" s="15"/>
      <c r="I52" s="1"/>
    </row>
    <row r="53" spans="1:9">
      <c r="A53" s="7" t="s">
        <v>30</v>
      </c>
      <c r="B53" s="14"/>
      <c r="C53" s="11"/>
      <c r="D53" s="3"/>
      <c r="E53" s="3"/>
      <c r="F53" s="3"/>
      <c r="G53" s="3"/>
      <c r="H53" s="3"/>
      <c r="I53" s="16"/>
    </row>
    <row r="54" spans="1:9">
      <c r="A54" s="7"/>
      <c r="B54" s="14"/>
      <c r="C54" s="11"/>
      <c r="D54" s="3"/>
      <c r="E54" s="3"/>
      <c r="F54" s="3"/>
      <c r="G54" s="3"/>
      <c r="H54" s="3"/>
      <c r="I54" s="16"/>
    </row>
    <row r="55" spans="1:9">
      <c r="A55" s="1" t="s">
        <v>22</v>
      </c>
      <c r="B55" s="17">
        <v>0.5</v>
      </c>
      <c r="C55" s="18"/>
      <c r="D55" s="19">
        <v>0</v>
      </c>
      <c r="E55" s="12">
        <v>500</v>
      </c>
      <c r="F55" s="12">
        <v>0</v>
      </c>
      <c r="G55" s="12">
        <v>0</v>
      </c>
      <c r="H55" s="12">
        <v>0</v>
      </c>
      <c r="I55" s="16"/>
    </row>
    <row r="56" spans="1:9" ht="26.25">
      <c r="A56" s="1" t="s">
        <v>23</v>
      </c>
      <c r="B56" s="17">
        <v>2</v>
      </c>
      <c r="C56" s="18"/>
      <c r="D56" s="19">
        <v>0</v>
      </c>
      <c r="E56" s="12">
        <v>0</v>
      </c>
      <c r="F56" s="12">
        <v>0</v>
      </c>
      <c r="G56" s="12">
        <v>0</v>
      </c>
      <c r="H56" s="12">
        <v>0</v>
      </c>
      <c r="I56" s="1"/>
    </row>
    <row r="57" spans="1:9">
      <c r="A57" s="1"/>
      <c r="B57" s="17"/>
      <c r="C57" s="22"/>
      <c r="D57" s="31"/>
      <c r="E57" s="15"/>
      <c r="F57" s="15"/>
      <c r="G57" s="15"/>
      <c r="H57" s="15"/>
      <c r="I57" s="1"/>
    </row>
    <row r="58" spans="1:9">
      <c r="A58" s="1"/>
      <c r="B58" s="17"/>
      <c r="C58" s="22"/>
      <c r="D58" s="31"/>
      <c r="E58" s="15"/>
      <c r="F58" s="15"/>
      <c r="G58" s="15"/>
      <c r="H58" s="15"/>
      <c r="I58" s="1"/>
    </row>
    <row r="59" spans="1:9">
      <c r="A59" s="1"/>
      <c r="B59" s="17"/>
      <c r="C59" s="22"/>
      <c r="D59" s="31"/>
      <c r="E59" s="15"/>
      <c r="F59" s="15"/>
      <c r="G59" s="15"/>
      <c r="H59" s="15"/>
      <c r="I59" s="1"/>
    </row>
    <row r="60" spans="1:9">
      <c r="A60" s="3"/>
      <c r="B60" s="14"/>
      <c r="C60" s="11"/>
      <c r="D60" s="3"/>
      <c r="E60" s="3"/>
      <c r="F60" s="3"/>
      <c r="G60" s="3"/>
      <c r="H60" s="3"/>
      <c r="I60" s="1"/>
    </row>
    <row r="61" spans="1:9">
      <c r="A61" s="20" t="s">
        <v>24</v>
      </c>
      <c r="B61" s="21"/>
      <c r="C61" s="22"/>
      <c r="D61" s="23">
        <v>3000</v>
      </c>
      <c r="E61" s="23">
        <v>3000</v>
      </c>
      <c r="F61" s="23">
        <v>280</v>
      </c>
      <c r="G61" s="23">
        <v>280</v>
      </c>
      <c r="H61" s="23">
        <v>280</v>
      </c>
      <c r="I61" s="1"/>
    </row>
    <row r="62" spans="1:9">
      <c r="A62" s="3"/>
      <c r="B62" s="14"/>
      <c r="C62" s="11"/>
      <c r="D62" s="3"/>
      <c r="E62" s="3"/>
      <c r="F62" s="3"/>
      <c r="G62" s="3"/>
      <c r="H62" s="3"/>
      <c r="I62" s="1"/>
    </row>
    <row r="63" spans="1:9">
      <c r="A63" s="20" t="s">
        <v>25</v>
      </c>
      <c r="B63" s="17"/>
      <c r="C63" s="32"/>
      <c r="D63" s="33">
        <f>IF(D61&gt;0,($B29*D29+$B31*D31+$B32*D32+$B33*D33+$B34*D34+$B38*D38+$B39*D39+$B40*D40+$B44*D44+$B45*D45+$B49*D49+$B50*D50+$B51*D51+$B55*D55+$B56*D56)/D61," ")</f>
        <v>0.18333333333333332</v>
      </c>
      <c r="E63" s="33">
        <f>IF(E61&gt;0,($B29*E29+$B31*E31+$B32*E32+$B33*E33+$B34*E34+$B38*E38+$B39*E39+$B40*E40+$B44*E44+$B45*E45+$B49*E49+$B50*E50+$B51*E51+$B55*E55+$B56*E56)/E61," ")</f>
        <v>0.74</v>
      </c>
      <c r="F63" s="33">
        <f>IF(F61&gt;0,($B29*F29+$B31*F31+$B32*F32+$B33*F33+$B34*F34+$B38*F38+$B39*F39+$B40*F40+$B44*F44+$B45*F45+$B49*F49+$B50*F50+$B51*F51+$B55*F55+$B56*F56)/F61," ")</f>
        <v>0.30714285714285716</v>
      </c>
      <c r="G63" s="33">
        <f>IF(G61&gt;0,($B29*G29+$B31*G31+$B32*G32+$B33*G33+$B34*G34+$B38*G38+$B39*G39+$B40*G40+$B44*G44+$B45*G45+$B49*G49+$B50*G50+$B51*G51+$B55*G55+$B56*G56)/G61," ")</f>
        <v>0.42142857142857143</v>
      </c>
      <c r="H63" s="33">
        <f>IF(H61&gt;0,($B29*H29+$B31*H31+$B32*H32+$B33*H33+$B34*H34+$B38*H38+$B39*H39+$B40*H40+$B44*H44+$B45*H45+$B49*H49+$B50*H50+$B51*H51+$B55*H55+$B56*H56)/H61," ")</f>
        <v>0.57857142857142863</v>
      </c>
      <c r="I63" s="1"/>
    </row>
    <row r="64" spans="1:9">
      <c r="A64" s="3"/>
      <c r="B64" s="11"/>
      <c r="C64" s="11"/>
      <c r="D64" s="3"/>
      <c r="E64" s="3"/>
      <c r="F64" s="3"/>
      <c r="G64" s="3"/>
      <c r="H64" s="3"/>
      <c r="I64" s="1"/>
    </row>
    <row r="65" spans="1:9">
      <c r="A65" s="29"/>
      <c r="B65" s="29"/>
      <c r="C65" s="29"/>
      <c r="D65" s="29"/>
      <c r="E65" s="29"/>
      <c r="F65" s="29"/>
      <c r="G65" s="29"/>
      <c r="H65" s="29"/>
      <c r="I65"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67773-3A27-49EE-9695-79ECA4C97414}">
  <sheetPr>
    <pageSetUpPr fitToPage="1"/>
  </sheetPr>
  <dimension ref="A2:M57"/>
  <sheetViews>
    <sheetView tabSelected="1" topLeftCell="A3" workbookViewId="0">
      <selection activeCell="C51" sqref="C51"/>
    </sheetView>
  </sheetViews>
  <sheetFormatPr defaultRowHeight="15" customHeight="1"/>
  <cols>
    <col min="1" max="1" width="41.28515625" customWidth="1"/>
    <col min="2" max="2" width="15.42578125" customWidth="1"/>
    <col min="3" max="4" width="17.42578125" customWidth="1"/>
    <col min="5" max="5" width="21.140625" customWidth="1"/>
    <col min="6" max="8" width="19.5703125" customWidth="1"/>
    <col min="9" max="9" width="18.85546875" customWidth="1"/>
    <col min="10" max="10" width="18.5703125" customWidth="1"/>
    <col min="11" max="11" width="15.140625" customWidth="1"/>
    <col min="14" max="14" width="36.5703125" bestFit="1" customWidth="1"/>
  </cols>
  <sheetData>
    <row r="2" spans="1:13" ht="19.5" customHeight="1">
      <c r="A2" s="76" t="s">
        <v>31</v>
      </c>
      <c r="B2" s="76"/>
      <c r="C2" s="1"/>
      <c r="D2" s="1"/>
      <c r="E2" s="1"/>
      <c r="F2" s="1"/>
      <c r="G2" s="1"/>
      <c r="H2" s="1"/>
      <c r="I2" s="1"/>
      <c r="J2" s="1"/>
      <c r="K2" s="1"/>
    </row>
    <row r="3" spans="1:13" ht="57" customHeight="1">
      <c r="A3" s="48" t="s">
        <v>32</v>
      </c>
      <c r="B3" s="2"/>
      <c r="C3" s="1"/>
      <c r="D3" s="1"/>
      <c r="E3" s="1"/>
      <c r="F3" s="1"/>
      <c r="G3" s="1"/>
      <c r="H3" s="1"/>
      <c r="I3" s="1"/>
      <c r="J3" s="1"/>
      <c r="K3" s="1"/>
      <c r="M3" s="36"/>
    </row>
    <row r="4" spans="1:13">
      <c r="A4" s="1"/>
      <c r="B4" s="57"/>
      <c r="C4" s="1"/>
      <c r="D4" s="1"/>
      <c r="E4" s="70" t="s">
        <v>2</v>
      </c>
      <c r="F4" s="42" t="s">
        <v>3</v>
      </c>
      <c r="G4" s="42" t="s">
        <v>4</v>
      </c>
      <c r="H4" s="42" t="s">
        <v>6</v>
      </c>
      <c r="I4" s="1"/>
      <c r="J4" s="1"/>
      <c r="K4" s="1"/>
    </row>
    <row r="5" spans="1:13" ht="27.75">
      <c r="A5" s="61" t="s">
        <v>33</v>
      </c>
      <c r="B5" s="62" t="s">
        <v>34</v>
      </c>
      <c r="C5" s="1"/>
      <c r="D5" s="1"/>
      <c r="E5" s="43"/>
      <c r="F5" s="43"/>
      <c r="G5" s="43"/>
      <c r="H5" s="43"/>
      <c r="I5" s="43"/>
      <c r="J5" s="43"/>
      <c r="K5" s="1"/>
    </row>
    <row r="6" spans="1:13">
      <c r="A6" s="1"/>
      <c r="B6" s="2"/>
      <c r="C6" s="1"/>
      <c r="D6" s="1"/>
      <c r="E6" s="1" t="s">
        <v>35</v>
      </c>
      <c r="F6" s="1"/>
      <c r="G6" s="1"/>
      <c r="H6" s="1"/>
      <c r="I6" s="1"/>
      <c r="J6" s="1"/>
      <c r="K6" s="1"/>
    </row>
    <row r="7" spans="1:13">
      <c r="A7" s="1" t="s">
        <v>36</v>
      </c>
      <c r="B7" s="55">
        <v>0</v>
      </c>
      <c r="C7" s="1"/>
      <c r="D7" s="1"/>
      <c r="E7" s="35"/>
      <c r="F7" s="35"/>
      <c r="G7" s="35"/>
      <c r="H7" s="35"/>
      <c r="I7" s="1"/>
      <c r="J7" s="1"/>
      <c r="K7" s="1"/>
    </row>
    <row r="8" spans="1:13">
      <c r="A8" s="1" t="s">
        <v>37</v>
      </c>
      <c r="B8" s="55">
        <v>0.2</v>
      </c>
      <c r="C8" s="1"/>
      <c r="D8" s="1"/>
      <c r="E8" s="35"/>
      <c r="F8" s="35"/>
      <c r="G8" s="35"/>
      <c r="H8" s="35"/>
      <c r="I8" s="1"/>
      <c r="J8" s="1"/>
      <c r="K8" s="1"/>
    </row>
    <row r="9" spans="1:13">
      <c r="A9" s="1" t="s">
        <v>38</v>
      </c>
      <c r="B9" s="55">
        <v>0.5</v>
      </c>
      <c r="C9" s="1"/>
      <c r="D9" s="1"/>
      <c r="E9" s="35"/>
      <c r="F9" s="35"/>
      <c r="G9" s="35"/>
      <c r="H9" s="35"/>
      <c r="I9" s="1"/>
      <c r="J9" s="1"/>
      <c r="K9" s="1"/>
    </row>
    <row r="10" spans="1:13">
      <c r="A10" s="1" t="s">
        <v>39</v>
      </c>
      <c r="B10" s="55">
        <v>1</v>
      </c>
      <c r="C10" s="1"/>
      <c r="D10" s="1"/>
      <c r="E10" s="35"/>
      <c r="F10" s="35"/>
      <c r="G10" s="35"/>
      <c r="H10" s="35"/>
      <c r="I10" s="1"/>
      <c r="J10" s="1"/>
      <c r="K10" s="1"/>
    </row>
    <row r="11" spans="1:13">
      <c r="A11" s="1" t="s">
        <v>40</v>
      </c>
      <c r="B11" s="55">
        <v>1</v>
      </c>
      <c r="C11" s="1"/>
      <c r="D11" s="1"/>
      <c r="E11" s="35"/>
      <c r="F11" s="35"/>
      <c r="G11" s="35"/>
      <c r="H11" s="35"/>
      <c r="I11" s="1"/>
      <c r="J11" s="1"/>
      <c r="K11" s="1"/>
    </row>
    <row r="12" spans="1:13">
      <c r="A12" s="1" t="s">
        <v>41</v>
      </c>
      <c r="B12" s="55">
        <v>1.5</v>
      </c>
      <c r="C12" s="1"/>
      <c r="D12" s="1"/>
      <c r="E12" s="35"/>
      <c r="F12" s="35"/>
      <c r="G12" s="35"/>
      <c r="H12" s="35"/>
      <c r="I12" s="1"/>
      <c r="J12" s="1"/>
      <c r="K12" s="1"/>
    </row>
    <row r="13" spans="1:13">
      <c r="A13" s="1" t="s">
        <v>42</v>
      </c>
      <c r="B13" s="55">
        <v>2</v>
      </c>
      <c r="C13" s="1"/>
      <c r="D13" s="1"/>
      <c r="E13" s="35"/>
      <c r="F13" s="35"/>
      <c r="G13" s="35"/>
      <c r="H13" s="35"/>
      <c r="I13" s="1"/>
      <c r="J13" s="1"/>
      <c r="K13" s="1"/>
    </row>
    <row r="14" spans="1:13">
      <c r="A14" s="1" t="s">
        <v>43</v>
      </c>
      <c r="B14" s="55">
        <v>0.5</v>
      </c>
      <c r="C14" s="1"/>
      <c r="D14" s="1"/>
      <c r="E14" s="35"/>
      <c r="F14" s="35"/>
      <c r="G14" s="35"/>
      <c r="H14" s="35"/>
      <c r="I14" s="1"/>
      <c r="J14" s="1"/>
      <c r="K14" s="1"/>
    </row>
    <row r="15" spans="1:13">
      <c r="A15" s="1" t="s">
        <v>44</v>
      </c>
      <c r="B15" s="55">
        <v>1.5</v>
      </c>
      <c r="C15" s="1"/>
      <c r="D15" s="1"/>
      <c r="E15" s="35"/>
      <c r="F15" s="35"/>
      <c r="G15" s="35"/>
      <c r="H15" s="35"/>
      <c r="I15" s="1"/>
      <c r="J15" s="1"/>
      <c r="K15" s="1"/>
    </row>
    <row r="16" spans="1:13" ht="15.95" customHeight="1">
      <c r="A16" s="1"/>
      <c r="B16" s="58"/>
      <c r="C16" s="1"/>
      <c r="D16" s="1"/>
      <c r="E16" s="1"/>
      <c r="F16" s="1"/>
      <c r="G16" s="1"/>
      <c r="H16" s="1"/>
      <c r="I16" s="1"/>
      <c r="J16" s="1"/>
      <c r="K16" s="1"/>
    </row>
    <row r="17" spans="1:12" ht="18.600000000000001" customHeight="1">
      <c r="A17" s="49" t="s">
        <v>45</v>
      </c>
      <c r="B17" s="59"/>
      <c r="C17" s="1"/>
      <c r="D17" s="1"/>
      <c r="E17" s="60">
        <f>SUM(E7,E8,E9,E10,E11,E12,E13,E14,E15)</f>
        <v>0</v>
      </c>
      <c r="F17" s="60">
        <f>SUM(F7,F8,F9,F10,F11,F12,F13,F14,F15)</f>
        <v>0</v>
      </c>
      <c r="G17" s="60">
        <f>SUM(G7,G8,G9,G10,G11,G12,G13,G14,G15)</f>
        <v>0</v>
      </c>
      <c r="H17" s="60">
        <f>SUM(H7,H8,H9,H10,H11,H12,H13,H14,H15)</f>
        <v>0</v>
      </c>
      <c r="I17" s="1"/>
      <c r="J17" s="1"/>
      <c r="K17" s="1"/>
    </row>
    <row r="18" spans="1:12">
      <c r="A18" s="1"/>
      <c r="B18" s="58"/>
      <c r="C18" s="1"/>
      <c r="D18" s="1"/>
      <c r="E18" s="1"/>
      <c r="F18" s="1"/>
      <c r="G18" s="1"/>
      <c r="H18" s="1"/>
      <c r="I18" s="1"/>
      <c r="J18" s="1"/>
      <c r="K18" s="1"/>
    </row>
    <row r="19" spans="1:12" ht="17.45" customHeight="1">
      <c r="A19" s="49" t="s">
        <v>46</v>
      </c>
      <c r="B19" s="50"/>
      <c r="C19" s="1"/>
      <c r="D19" s="1"/>
      <c r="E19" s="54" t="str">
        <f>IF(E17&gt;0,($B7*E7+$B8*E8+$B9*E9+$B10*E10+$B11*E11+$B12*E12+$B13*E13+$B14*E14+$B15*E15)/E17," ")</f>
        <v xml:space="preserve"> </v>
      </c>
      <c r="F19" s="54" t="str">
        <f>IF(F17&gt;0,($B7*F7+$B8*F8+$B9*F9+$B10*F10+$B11*F11+$B12*F12+$B13*F13+$B14*F14+$B15*F15)/F17," ")</f>
        <v xml:space="preserve"> </v>
      </c>
      <c r="G19" s="54" t="str">
        <f>IF(G17&gt;0,($B7*G7+$B8*G8+$B9*G9+$B10*G10+$B11*G11+$B12*G12+$B13*G13+$B14*G14+$B15*G15)/G17," ")</f>
        <v xml:space="preserve"> </v>
      </c>
      <c r="H19" s="54" t="str">
        <f>IF(H17&gt;0,($B7*H7+$B8*H8+$B9*H9+$B10*H10+$B11*H11+$B12*H12+$B13*H13+$B14*H14+$B15*H15)/H17," ")</f>
        <v xml:space="preserve"> </v>
      </c>
      <c r="I19" s="1"/>
      <c r="J19" s="1"/>
      <c r="K19" s="1"/>
      <c r="L19" s="29"/>
    </row>
    <row r="20" spans="1:12">
      <c r="A20" s="1"/>
      <c r="B20" s="45"/>
      <c r="C20" s="1"/>
      <c r="D20" s="1"/>
      <c r="E20" s="1"/>
      <c r="F20" s="1"/>
      <c r="G20" s="1"/>
      <c r="H20" s="1"/>
      <c r="I20" s="1"/>
      <c r="J20" s="1"/>
      <c r="K20" s="1"/>
    </row>
    <row r="21" spans="1:12">
      <c r="A21" s="56" t="s">
        <v>47</v>
      </c>
      <c r="B21" s="57"/>
      <c r="C21" s="1"/>
      <c r="D21" s="1"/>
      <c r="E21" s="42"/>
      <c r="F21" s="42"/>
      <c r="G21" s="42"/>
      <c r="H21" s="42"/>
      <c r="I21" s="1"/>
      <c r="J21" s="1"/>
      <c r="K21" s="1"/>
    </row>
    <row r="22" spans="1:12">
      <c r="A22" s="1"/>
      <c r="B22" s="2"/>
      <c r="C22" s="1"/>
      <c r="D22" s="1"/>
      <c r="E22" s="1" t="s">
        <v>35</v>
      </c>
      <c r="F22" s="1"/>
      <c r="G22" s="1"/>
      <c r="H22" s="1"/>
      <c r="I22" s="1"/>
      <c r="J22" s="1"/>
      <c r="K22" s="1"/>
    </row>
    <row r="23" spans="1:12">
      <c r="A23" s="1" t="s">
        <v>48</v>
      </c>
      <c r="B23" s="55">
        <v>0.5</v>
      </c>
      <c r="C23" s="1"/>
      <c r="D23" s="1"/>
      <c r="E23" s="35"/>
      <c r="F23" s="35"/>
      <c r="G23" s="35"/>
      <c r="H23" s="35"/>
      <c r="I23" s="1"/>
      <c r="J23" s="1"/>
      <c r="K23" s="1"/>
    </row>
    <row r="24" spans="1:12">
      <c r="A24" s="1" t="s">
        <v>49</v>
      </c>
      <c r="B24" s="55">
        <v>1</v>
      </c>
      <c r="C24" s="1"/>
      <c r="D24" s="1"/>
      <c r="E24" s="35"/>
      <c r="F24" s="35"/>
      <c r="G24" s="35"/>
      <c r="H24" s="35"/>
      <c r="I24" s="1"/>
      <c r="J24" s="1"/>
      <c r="K24" s="1"/>
    </row>
    <row r="25" spans="1:12" ht="15" customHeight="1">
      <c r="A25" s="1" t="s">
        <v>50</v>
      </c>
      <c r="B25" s="55">
        <v>2</v>
      </c>
      <c r="C25" s="1"/>
      <c r="D25" s="1"/>
      <c r="E25" s="35"/>
      <c r="F25" s="35"/>
      <c r="G25" s="35"/>
      <c r="H25" s="35"/>
      <c r="I25" s="1"/>
      <c r="J25" s="1"/>
      <c r="K25" s="1"/>
    </row>
    <row r="26" spans="1:12" ht="15.6" customHeight="1">
      <c r="A26" s="1" t="s">
        <v>51</v>
      </c>
      <c r="B26" s="55">
        <v>0.5</v>
      </c>
      <c r="C26" s="1"/>
      <c r="D26" s="1"/>
      <c r="E26" s="35"/>
      <c r="F26" s="35"/>
      <c r="G26" s="35"/>
      <c r="H26" s="35"/>
      <c r="I26" s="1"/>
      <c r="J26" s="1"/>
      <c r="K26" s="1"/>
    </row>
    <row r="27" spans="1:12">
      <c r="A27" s="1" t="s">
        <v>52</v>
      </c>
      <c r="B27" s="55">
        <v>0.5</v>
      </c>
      <c r="C27" s="1"/>
      <c r="D27" s="1"/>
      <c r="E27" s="35"/>
      <c r="F27" s="35"/>
      <c r="G27" s="35"/>
      <c r="H27" s="35"/>
      <c r="I27" s="1"/>
      <c r="J27" s="1"/>
      <c r="K27" s="1"/>
    </row>
    <row r="28" spans="1:12">
      <c r="A28" s="1"/>
      <c r="B28" s="45"/>
      <c r="C28" s="1"/>
      <c r="D28" s="1"/>
      <c r="E28" s="1"/>
      <c r="F28" s="1"/>
      <c r="G28" s="1"/>
      <c r="H28" s="1"/>
      <c r="I28" s="1"/>
      <c r="J28" s="1"/>
      <c r="K28" s="1"/>
    </row>
    <row r="29" spans="1:12">
      <c r="A29" s="49" t="s">
        <v>53</v>
      </c>
      <c r="B29" s="50"/>
      <c r="C29" s="1"/>
      <c r="D29" s="1"/>
      <c r="E29" s="51" t="str">
        <f>IF(E17&gt;0,($B23*E23+$B24*E24+$B25*E25+$B26*E26+$B27*E27)/E17," ")</f>
        <v xml:space="preserve"> </v>
      </c>
      <c r="F29" s="52" t="str">
        <f>IF(F17&gt;0,($B23*F23+$B24*F24+$B25*F25+$B26*F26+$B27*F27)/F17," ")</f>
        <v xml:space="preserve"> </v>
      </c>
      <c r="G29" s="53" t="str">
        <f>IF(G17&gt;0,($B23*G23+$B24*G24+$B25*G25+$B26*G26+$B27*G27)/G17," ")</f>
        <v xml:space="preserve"> </v>
      </c>
      <c r="H29" s="69" t="str">
        <f>IF(H17&gt;0,($B23*H23+$B24*H24+$B25*H25+$B26*H26+$B27*H27)/H17," ")</f>
        <v xml:space="preserve"> </v>
      </c>
      <c r="I29" s="1"/>
      <c r="J29" s="1"/>
      <c r="K29" s="1"/>
    </row>
    <row r="30" spans="1:12">
      <c r="A30" s="1"/>
      <c r="B30" s="45"/>
      <c r="C30" s="1"/>
      <c r="D30" s="1"/>
      <c r="E30" s="1"/>
      <c r="F30" s="1"/>
      <c r="G30" s="1"/>
      <c r="H30" s="1"/>
      <c r="I30" s="1"/>
      <c r="J30" s="1"/>
      <c r="K30" s="1"/>
    </row>
    <row r="31" spans="1:12">
      <c r="A31" s="49" t="s">
        <v>54</v>
      </c>
      <c r="B31" s="50"/>
      <c r="C31" s="1"/>
      <c r="D31" s="1"/>
      <c r="E31" s="54" t="e">
        <f>E29+E19</f>
        <v>#VALUE!</v>
      </c>
      <c r="F31" s="54" t="e">
        <f>F29+F19</f>
        <v>#VALUE!</v>
      </c>
      <c r="G31" s="54" t="e">
        <f>G29+G19</f>
        <v>#VALUE!</v>
      </c>
      <c r="H31" s="54" t="e">
        <f>H29+H19</f>
        <v>#VALUE!</v>
      </c>
      <c r="I31" s="1"/>
      <c r="J31" s="1"/>
      <c r="K31" s="1"/>
    </row>
    <row r="32" spans="1:12">
      <c r="A32" s="1"/>
      <c r="B32" s="45"/>
      <c r="C32" s="1"/>
      <c r="D32" s="1"/>
      <c r="E32" s="1"/>
      <c r="F32" s="1"/>
      <c r="G32" s="1"/>
      <c r="H32" s="1"/>
      <c r="I32" s="1"/>
      <c r="J32" s="1"/>
      <c r="K32" s="1"/>
    </row>
    <row r="33" spans="1:11">
      <c r="A33" s="1"/>
      <c r="B33" s="45"/>
      <c r="C33" s="1"/>
      <c r="D33" s="1"/>
      <c r="E33" s="1"/>
      <c r="F33" s="1"/>
      <c r="G33" s="1"/>
      <c r="H33" s="1"/>
      <c r="I33" s="1"/>
      <c r="J33" s="1"/>
      <c r="K33" s="1"/>
    </row>
    <row r="36" spans="1:11" ht="16.5" customHeight="1">
      <c r="A36" s="76" t="s">
        <v>31</v>
      </c>
      <c r="B36" s="76"/>
      <c r="C36" s="2"/>
      <c r="D36" s="2"/>
      <c r="E36" s="2"/>
      <c r="F36" s="2"/>
      <c r="G36" s="2"/>
      <c r="H36" s="2"/>
      <c r="I36" s="2"/>
      <c r="J36" s="2"/>
      <c r="K36" s="1"/>
    </row>
    <row r="37" spans="1:11" ht="34.5" customHeight="1">
      <c r="A37" s="48" t="s">
        <v>55</v>
      </c>
      <c r="B37" s="2"/>
      <c r="C37" s="2"/>
      <c r="D37" s="2"/>
      <c r="E37" s="2"/>
      <c r="F37" s="1"/>
      <c r="G37" s="1"/>
      <c r="H37" s="1"/>
      <c r="I37" s="1"/>
      <c r="J37" s="1"/>
      <c r="K37" s="1"/>
    </row>
    <row r="38" spans="1:11" ht="29.1" customHeight="1">
      <c r="A38" s="38"/>
      <c r="B38" s="38" t="s">
        <v>35</v>
      </c>
      <c r="C38" s="38"/>
      <c r="D38" s="38"/>
      <c r="E38" s="38"/>
      <c r="F38" s="38"/>
      <c r="G38" s="38"/>
      <c r="H38" s="38"/>
      <c r="I38" s="38"/>
      <c r="J38" s="38"/>
      <c r="K38" s="1"/>
    </row>
    <row r="39" spans="1:11">
      <c r="A39" s="37" t="s">
        <v>56</v>
      </c>
      <c r="B39" s="40"/>
      <c r="C39" s="68" t="s">
        <v>57</v>
      </c>
      <c r="D39" s="68"/>
      <c r="E39" s="38"/>
      <c r="F39" s="38"/>
      <c r="G39" s="38"/>
      <c r="H39" s="38"/>
      <c r="I39" s="38"/>
      <c r="J39" s="38"/>
      <c r="K39" s="1"/>
    </row>
    <row r="40" spans="1:11">
      <c r="A40" s="38"/>
      <c r="B40" s="38"/>
      <c r="C40" s="38"/>
      <c r="D40" s="38"/>
      <c r="E40" s="38"/>
      <c r="F40" s="38"/>
      <c r="G40" s="38"/>
      <c r="H40" s="38"/>
      <c r="I40" s="38"/>
      <c r="J40" s="38"/>
      <c r="K40" s="1"/>
    </row>
    <row r="41" spans="1:11" ht="27.75">
      <c r="A41" s="64" t="s">
        <v>58</v>
      </c>
      <c r="B41" s="64" t="s">
        <v>59</v>
      </c>
      <c r="C41" s="65" t="s">
        <v>60</v>
      </c>
      <c r="D41" s="66" t="s">
        <v>61</v>
      </c>
      <c r="E41" s="66" t="s">
        <v>62</v>
      </c>
      <c r="F41" s="66" t="s">
        <v>63</v>
      </c>
      <c r="G41" s="66" t="s">
        <v>64</v>
      </c>
      <c r="H41" s="66" t="s">
        <v>65</v>
      </c>
      <c r="I41" s="66" t="s">
        <v>66</v>
      </c>
      <c r="J41" s="66" t="s">
        <v>67</v>
      </c>
      <c r="K41" s="1"/>
    </row>
    <row r="42" spans="1:11">
      <c r="A42" s="37"/>
      <c r="B42" s="38" t="s">
        <v>35</v>
      </c>
      <c r="C42" s="38"/>
      <c r="D42" s="38"/>
      <c r="E42" s="38"/>
      <c r="F42" s="38"/>
      <c r="G42" s="38"/>
      <c r="H42" s="38"/>
      <c r="I42" s="38"/>
      <c r="J42" s="38"/>
      <c r="K42" s="1"/>
    </row>
    <row r="43" spans="1:11">
      <c r="A43" s="38" t="s">
        <v>68</v>
      </c>
      <c r="B43" s="41"/>
      <c r="C43" s="46">
        <v>1.5</v>
      </c>
      <c r="D43" s="46">
        <v>2.5</v>
      </c>
      <c r="E43" s="46">
        <v>11</v>
      </c>
      <c r="F43" s="46">
        <v>15</v>
      </c>
      <c r="G43" s="47">
        <f>B43*C43</f>
        <v>0</v>
      </c>
      <c r="H43" s="47">
        <f>B43*D43</f>
        <v>0</v>
      </c>
      <c r="I43" s="47">
        <f>E43*B43</f>
        <v>0</v>
      </c>
      <c r="J43" s="46">
        <f>F43*B43</f>
        <v>0</v>
      </c>
      <c r="K43" s="1"/>
    </row>
    <row r="44" spans="1:11">
      <c r="A44" s="39" t="s">
        <v>69</v>
      </c>
      <c r="B44" s="41"/>
      <c r="C44" s="46">
        <v>1.2</v>
      </c>
      <c r="D44" s="46">
        <v>3</v>
      </c>
      <c r="E44" s="46">
        <v>12</v>
      </c>
      <c r="F44" s="46">
        <v>21</v>
      </c>
      <c r="G44" s="47">
        <f>B44*C44</f>
        <v>0</v>
      </c>
      <c r="H44" s="47">
        <f>B44*D44</f>
        <v>0</v>
      </c>
      <c r="I44" s="47">
        <f>E44*B44</f>
        <v>0</v>
      </c>
      <c r="J44" s="46">
        <f>F44*B44</f>
        <v>0</v>
      </c>
      <c r="K44" s="1"/>
    </row>
    <row r="45" spans="1:11">
      <c r="A45" s="38" t="s">
        <v>70</v>
      </c>
      <c r="B45" s="41"/>
      <c r="C45" s="46">
        <v>1.5</v>
      </c>
      <c r="D45" s="46">
        <v>4</v>
      </c>
      <c r="E45" s="46">
        <v>22</v>
      </c>
      <c r="F45" s="46">
        <v>55</v>
      </c>
      <c r="G45" s="47">
        <f>B45*C45</f>
        <v>0</v>
      </c>
      <c r="H45" s="47">
        <f>B45*D45</f>
        <v>0</v>
      </c>
      <c r="I45" s="47">
        <f>E45*B45</f>
        <v>0</v>
      </c>
      <c r="J45" s="46">
        <f>F45*B45</f>
        <v>0</v>
      </c>
      <c r="K45" s="1"/>
    </row>
    <row r="46" spans="1:11">
      <c r="A46" s="38"/>
      <c r="B46" s="38"/>
      <c r="C46" s="38"/>
      <c r="D46" s="38"/>
      <c r="E46" s="38"/>
      <c r="F46" s="38"/>
      <c r="G46" s="38"/>
      <c r="H46" s="38"/>
      <c r="I46" s="38"/>
      <c r="J46" s="38"/>
      <c r="K46" s="1"/>
    </row>
    <row r="47" spans="1:11">
      <c r="A47" s="37" t="s">
        <v>71</v>
      </c>
      <c r="B47" s="38"/>
      <c r="C47" s="38"/>
      <c r="D47" s="38"/>
      <c r="E47" s="38"/>
      <c r="F47" s="38"/>
      <c r="G47" s="72">
        <f>SUM(G43:G45)</f>
        <v>0</v>
      </c>
      <c r="H47" s="72">
        <f>SUM(H43:H45)</f>
        <v>0</v>
      </c>
      <c r="I47" s="72">
        <f>SUM(I43:I45)</f>
        <v>0</v>
      </c>
      <c r="J47" s="72">
        <f>SUM(J43:J45)</f>
        <v>0</v>
      </c>
      <c r="K47" s="1"/>
    </row>
    <row r="48" spans="1:11">
      <c r="A48" s="38"/>
      <c r="B48" s="38"/>
      <c r="C48" s="38"/>
      <c r="D48" s="38"/>
      <c r="E48" s="38"/>
      <c r="F48" s="38"/>
      <c r="G48" s="38"/>
      <c r="H48" s="38"/>
      <c r="I48" s="38"/>
      <c r="J48" s="38"/>
      <c r="K48" s="1"/>
    </row>
    <row r="49" spans="1:11" ht="41.25" customHeight="1">
      <c r="A49" s="63" t="s">
        <v>72</v>
      </c>
      <c r="B49" s="38"/>
      <c r="C49" s="75" t="s">
        <v>73</v>
      </c>
      <c r="D49" s="75"/>
      <c r="E49" s="75"/>
      <c r="F49" s="38"/>
      <c r="G49" s="73" t="s">
        <v>74</v>
      </c>
      <c r="H49" s="63" t="s">
        <v>75</v>
      </c>
      <c r="I49" s="63" t="s">
        <v>76</v>
      </c>
      <c r="J49" s="63" t="s">
        <v>77</v>
      </c>
      <c r="K49" s="1"/>
    </row>
    <row r="50" spans="1:11">
      <c r="A50" s="38"/>
      <c r="B50" s="38"/>
      <c r="C50" s="38" t="s">
        <v>35</v>
      </c>
      <c r="D50" s="38"/>
      <c r="E50" s="38"/>
      <c r="F50" s="38"/>
      <c r="G50" s="74"/>
      <c r="H50" s="38" t="s">
        <v>35</v>
      </c>
      <c r="I50" s="38" t="s">
        <v>35</v>
      </c>
      <c r="J50" s="38" t="s">
        <v>35</v>
      </c>
      <c r="K50" s="1"/>
    </row>
    <row r="51" spans="1:11">
      <c r="A51" s="67" t="s">
        <v>78</v>
      </c>
      <c r="B51" s="38"/>
      <c r="C51" s="41"/>
      <c r="D51" s="38"/>
      <c r="E51" s="38"/>
      <c r="F51" s="38"/>
      <c r="G51" s="47">
        <f>C51</f>
        <v>0</v>
      </c>
      <c r="H51" s="41"/>
      <c r="I51" s="41"/>
      <c r="J51" s="41"/>
      <c r="K51" s="1"/>
    </row>
    <row r="52" spans="1:11">
      <c r="A52" s="38"/>
      <c r="B52" s="38"/>
      <c r="C52" s="38"/>
      <c r="D52" s="38"/>
      <c r="E52" s="38"/>
      <c r="F52" s="38"/>
      <c r="G52" s="38"/>
      <c r="H52" s="38"/>
      <c r="I52" s="38"/>
      <c r="J52" s="38"/>
      <c r="K52" s="1"/>
    </row>
    <row r="53" spans="1:11">
      <c r="A53" s="37" t="s">
        <v>79</v>
      </c>
      <c r="B53" s="38"/>
      <c r="C53" s="38"/>
      <c r="D53" s="38"/>
      <c r="E53" s="38"/>
      <c r="F53" s="38"/>
      <c r="G53" s="71">
        <f>SUM(G47,G51)</f>
        <v>0</v>
      </c>
      <c r="H53" s="71">
        <f>SUM(H47,H51)</f>
        <v>0</v>
      </c>
      <c r="I53" s="71">
        <f>SUM(I47,I51)</f>
        <v>0</v>
      </c>
      <c r="J53" s="71">
        <f>SUM(J47,J51)</f>
        <v>0</v>
      </c>
      <c r="K53" s="1"/>
    </row>
    <row r="54" spans="1:11">
      <c r="A54" s="38"/>
      <c r="B54" s="38"/>
      <c r="C54" s="38"/>
      <c r="D54" s="38"/>
      <c r="E54" s="38"/>
      <c r="F54" s="38"/>
      <c r="G54" s="38"/>
      <c r="H54" s="38"/>
      <c r="I54" s="38"/>
      <c r="J54" s="38"/>
      <c r="K54" s="1"/>
    </row>
    <row r="55" spans="1:11">
      <c r="A55" s="37" t="s">
        <v>80</v>
      </c>
      <c r="B55" s="38"/>
      <c r="C55" s="38"/>
      <c r="D55" s="38"/>
      <c r="E55" s="38"/>
      <c r="F55" s="38"/>
      <c r="G55" s="44" t="e">
        <f>(G53/B39)*100</f>
        <v>#DIV/0!</v>
      </c>
      <c r="H55" s="44" t="e">
        <f>(H53/B39)*100</f>
        <v>#DIV/0!</v>
      </c>
      <c r="I55" s="44" t="e">
        <f>(I53/B39)*100</f>
        <v>#DIV/0!</v>
      </c>
      <c r="J55" s="44" t="e">
        <f>(J53/B39)*100</f>
        <v>#DIV/0!</v>
      </c>
      <c r="K55" s="1"/>
    </row>
    <row r="56" spans="1:11">
      <c r="A56" s="1"/>
      <c r="B56" s="45"/>
      <c r="C56" s="45"/>
      <c r="D56" s="45"/>
      <c r="E56" s="45"/>
      <c r="F56" s="1"/>
      <c r="G56" s="1"/>
      <c r="H56" s="1"/>
      <c r="I56" s="1"/>
      <c r="J56" s="1"/>
      <c r="K56" s="1"/>
    </row>
    <row r="57" spans="1:11">
      <c r="A57" s="1"/>
      <c r="B57" s="45"/>
      <c r="C57" s="45"/>
      <c r="D57" s="45"/>
      <c r="E57" s="45"/>
      <c r="F57" s="1"/>
      <c r="G57" s="1"/>
      <c r="H57" s="1"/>
      <c r="I57" s="1"/>
      <c r="J57" s="1"/>
      <c r="K57" s="1"/>
    </row>
  </sheetData>
  <sheetProtection sheet="1" objects="1" scenarios="1"/>
  <protectedRanges>
    <protectedRange sqref="B39" name="Område1"/>
    <protectedRange sqref="B43:B45" name="Område2"/>
    <protectedRange sqref="C51" name="Område3"/>
    <protectedRange sqref="H51:J51" name="Område4"/>
    <protectedRange sqref="E7:H15" name="Område5"/>
    <protectedRange sqref="E23:H27" name="Område6"/>
  </protectedRanges>
  <mergeCells count="3">
    <mergeCell ref="C49:E49"/>
    <mergeCell ref="A2:B2"/>
    <mergeCell ref="A36:B36"/>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05E5-DE41-4842-BDBB-F6C0EDAE276C}">
  <dimension ref="A1"/>
  <sheetViews>
    <sheetView workbookViewId="0"/>
  </sheetViews>
  <sheetFormatPr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5E412-971B-4E6F-B544-C9383CA77142}">
  <dimension ref="A1"/>
  <sheetViews>
    <sheetView topLeftCell="A73" zoomScale="81" zoomScaleNormal="130" workbookViewId="0">
      <selection activeCell="M92" sqref="M92"/>
    </sheetView>
  </sheetViews>
  <sheetFormatPr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Doc xmlns="9e53a96f-7e83-4378-a69f-f74b302f5c4b" xsi:nil="true"/>
    <lcf76f155ced4ddcb4097134ff3c332f xmlns="9e53a96f-7e83-4378-a69f-f74b302f5c4b">
      <Terms xmlns="http://schemas.microsoft.com/office/infopath/2007/PartnerControls"/>
    </lcf76f155ced4ddcb4097134ff3c332f>
    <TaxCatchAll xmlns="81a54744-956e-4d3d-b0aa-b8fbe4a1afb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F43AC41306EF248B4A69D61F706E04C" ma:contentTypeVersion="16" ma:contentTypeDescription="Opret et nyt dokument." ma:contentTypeScope="" ma:versionID="2212bdc68dfa3013b30d09e8634090f4">
  <xsd:schema xmlns:xsd="http://www.w3.org/2001/XMLSchema" xmlns:xs="http://www.w3.org/2001/XMLSchema" xmlns:p="http://schemas.microsoft.com/office/2006/metadata/properties" xmlns:ns2="9e53a96f-7e83-4378-a69f-f74b302f5c4b" xmlns:ns3="81a54744-956e-4d3d-b0aa-b8fbe4a1afb0" targetNamespace="http://schemas.microsoft.com/office/2006/metadata/properties" ma:root="true" ma:fieldsID="82530d668e76e73cfe0f0036020d256c" ns2:_="" ns3:_="">
    <xsd:import namespace="9e53a96f-7e83-4378-a69f-f74b302f5c4b"/>
    <xsd:import namespace="81a54744-956e-4d3d-b0aa-b8fbe4a1af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eDoc"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53a96f-7e83-4378-a69f-f74b302f5c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eDoc" ma:index="12" nillable="true" ma:displayName="eDoc" ma:internalName="eDoc">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e6a412d2-aea5-45d9-add9-4615ec18655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54744-956e-4d3d-b0aa-b8fbe4a1afb0"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19" nillable="true" ma:displayName="Taxonomy Catch All Column" ma:hidden="true" ma:list="{de9865f2-0870-4553-a9a0-4dd4b228bc53}" ma:internalName="TaxCatchAll" ma:showField="CatchAllData" ma:web="81a54744-956e-4d3d-b0aa-b8fbe4a1af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FFB038-AC8C-42BA-B674-55AB7F2DE37D}"/>
</file>

<file path=customXml/itemProps2.xml><?xml version="1.0" encoding="utf-8"?>
<ds:datastoreItem xmlns:ds="http://schemas.openxmlformats.org/officeDocument/2006/customXml" ds:itemID="{B59C93F8-915B-45D3-B051-01B45186651B}"/>
</file>

<file path=customXml/itemProps3.xml><?xml version="1.0" encoding="utf-8"?>
<ds:datastoreItem xmlns:ds="http://schemas.openxmlformats.org/officeDocument/2006/customXml" ds:itemID="{F0CFFE4D-0BE7-4207-BC02-EB8DAB17D6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August Krogh Vissing</dc:creator>
  <cp:keywords/>
  <dc:description/>
  <cp:lastModifiedBy>Viggo Peter Meng Folkmann</cp:lastModifiedBy>
  <cp:revision/>
  <dcterms:created xsi:type="dcterms:W3CDTF">2024-09-13T12:44:33Z</dcterms:created>
  <dcterms:modified xsi:type="dcterms:W3CDTF">2025-03-17T10:46:47Z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0x010100FF43AC41306EF248B4A69D61F706E04C</vt:lpwstr>
  </property>
  <property fmtid="{D5CDD505-2E9C-101B-9397-08002B2CF9AE}" pid="3" name="MediaServiceImageTags">
    <vt:lpwstr/>
  </property>
</Properties>
</file>